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kimu\OneDrive\デスクトップ\"/>
    </mc:Choice>
  </mc:AlternateContent>
  <xr:revisionPtr revIDLastSave="0" documentId="13_ncr:1_{93508F95-BEA4-43C4-86BE-2CEF18FE1A27}" xr6:coauthVersionLast="46" xr6:coauthVersionMax="46" xr10:uidLastSave="{00000000-0000-0000-0000-000000000000}"/>
  <bookViews>
    <workbookView xWindow="33720" yWindow="-120" windowWidth="29040" windowHeight="15840" xr2:uid="{6163828A-7621-4AAE-9100-52A766E6DFA5}"/>
  </bookViews>
  <sheets>
    <sheet name="合成波のつくり方" sheetId="18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2" i="18" l="1"/>
  <c r="N12" i="18" s="1"/>
  <c r="Q13" i="18"/>
  <c r="N13" i="18" s="1"/>
  <c r="BZ211" i="18"/>
  <c r="BY211" i="18" s="1"/>
  <c r="BX211" i="18"/>
  <c r="BW211" i="18" s="1"/>
  <c r="BZ210" i="18"/>
  <c r="BX210" i="18"/>
  <c r="BV44" i="18"/>
  <c r="BV45" i="18" s="1"/>
  <c r="BV46" i="18" s="1"/>
  <c r="BV47" i="18" s="1"/>
  <c r="BV48" i="18" s="1"/>
  <c r="BV49" i="18" s="1"/>
  <c r="BV50" i="18" s="1"/>
  <c r="BV51" i="18" s="1"/>
  <c r="BV52" i="18" s="1"/>
  <c r="BV53" i="18" s="1"/>
  <c r="BV54" i="18" s="1"/>
  <c r="BV55" i="18" s="1"/>
  <c r="BV56" i="18" s="1"/>
  <c r="BV57" i="18" s="1"/>
  <c r="BV58" i="18" s="1"/>
  <c r="BV59" i="18" s="1"/>
  <c r="BV60" i="18" s="1"/>
  <c r="BV61" i="18" s="1"/>
  <c r="BV62" i="18" s="1"/>
  <c r="BV63" i="18" s="1"/>
  <c r="BV64" i="18" s="1"/>
  <c r="BV65" i="18" s="1"/>
  <c r="BV66" i="18" s="1"/>
  <c r="BV67" i="18" s="1"/>
  <c r="BV68" i="18" s="1"/>
  <c r="BV69" i="18" s="1"/>
  <c r="BV70" i="18" s="1"/>
  <c r="BV71" i="18" s="1"/>
  <c r="BV72" i="18" s="1"/>
  <c r="BV73" i="18" s="1"/>
  <c r="BV74" i="18" s="1"/>
  <c r="BV75" i="18" s="1"/>
  <c r="BV76" i="18" s="1"/>
  <c r="BV77" i="18" s="1"/>
  <c r="BV78" i="18" s="1"/>
  <c r="BV79" i="18" s="1"/>
  <c r="BV80" i="18" s="1"/>
  <c r="BV81" i="18" s="1"/>
  <c r="BV82" i="18" s="1"/>
  <c r="BV83" i="18" s="1"/>
  <c r="BV84" i="18" s="1"/>
  <c r="BV85" i="18" s="1"/>
  <c r="BV86" i="18" s="1"/>
  <c r="BV87" i="18" s="1"/>
  <c r="BV88" i="18" s="1"/>
  <c r="BV89" i="18" s="1"/>
  <c r="BV90" i="18" s="1"/>
  <c r="BV91" i="18" s="1"/>
  <c r="BV92" i="18" s="1"/>
  <c r="BV93" i="18" s="1"/>
  <c r="BV94" i="18" s="1"/>
  <c r="BV95" i="18" s="1"/>
  <c r="BV96" i="18" s="1"/>
  <c r="BV97" i="18" s="1"/>
  <c r="BV98" i="18" s="1"/>
  <c r="BV99" i="18" s="1"/>
  <c r="BV100" i="18" s="1"/>
  <c r="BV101" i="18" s="1"/>
  <c r="BV102" i="18" s="1"/>
  <c r="BV103" i="18" s="1"/>
  <c r="BV104" i="18" s="1"/>
  <c r="BV105" i="18" s="1"/>
  <c r="BV106" i="18" s="1"/>
  <c r="BV107" i="18" s="1"/>
  <c r="BV108" i="18" s="1"/>
  <c r="BV109" i="18" s="1"/>
  <c r="BV110" i="18" s="1"/>
  <c r="BV111" i="18" s="1"/>
  <c r="BV112" i="18" s="1"/>
  <c r="BV113" i="18" s="1"/>
  <c r="BV114" i="18" s="1"/>
  <c r="BV115" i="18" s="1"/>
  <c r="BV116" i="18" s="1"/>
  <c r="BV117" i="18" s="1"/>
  <c r="BV118" i="18" s="1"/>
  <c r="BV119" i="18" s="1"/>
  <c r="BV120" i="18" s="1"/>
  <c r="BV121" i="18" s="1"/>
  <c r="BV122" i="18" s="1"/>
  <c r="BV123" i="18" s="1"/>
  <c r="BV124" i="18" s="1"/>
  <c r="BV125" i="18" s="1"/>
  <c r="BV126" i="18" s="1"/>
  <c r="BV127" i="18" s="1"/>
  <c r="BV128" i="18" s="1"/>
  <c r="BV129" i="18" s="1"/>
  <c r="BV130" i="18" s="1"/>
  <c r="BV131" i="18" s="1"/>
  <c r="BV132" i="18" s="1"/>
  <c r="BV133" i="18" s="1"/>
  <c r="BV134" i="18" s="1"/>
  <c r="BV135" i="18" s="1"/>
  <c r="BV136" i="18" s="1"/>
  <c r="BV137" i="18" s="1"/>
  <c r="BV138" i="18" s="1"/>
  <c r="BV139" i="18" s="1"/>
  <c r="BV140" i="18" s="1"/>
  <c r="BV141" i="18" s="1"/>
  <c r="BV142" i="18" s="1"/>
  <c r="BV143" i="18" s="1"/>
  <c r="BV144" i="18" s="1"/>
  <c r="BV145" i="18" s="1"/>
  <c r="BV146" i="18" s="1"/>
  <c r="BV147" i="18" s="1"/>
  <c r="BV148" i="18" s="1"/>
  <c r="BV149" i="18" s="1"/>
  <c r="BV150" i="18" s="1"/>
  <c r="BV151" i="18" s="1"/>
  <c r="BV152" i="18" s="1"/>
  <c r="BV153" i="18" s="1"/>
  <c r="BV154" i="18" s="1"/>
  <c r="BV155" i="18" s="1"/>
  <c r="BV156" i="18" s="1"/>
  <c r="BV157" i="18" s="1"/>
  <c r="BV158" i="18" s="1"/>
  <c r="BV159" i="18" s="1"/>
  <c r="BV160" i="18" s="1"/>
  <c r="BV161" i="18" s="1"/>
  <c r="BV162" i="18" s="1"/>
  <c r="BV163" i="18" s="1"/>
  <c r="BV164" i="18" s="1"/>
  <c r="BV165" i="18" s="1"/>
  <c r="BV166" i="18" s="1"/>
  <c r="BV167" i="18" s="1"/>
  <c r="BV168" i="18" s="1"/>
  <c r="BV169" i="18" s="1"/>
  <c r="BV170" i="18" s="1"/>
  <c r="BV171" i="18" s="1"/>
  <c r="BV172" i="18" s="1"/>
  <c r="BV173" i="18" s="1"/>
  <c r="BV174" i="18" s="1"/>
  <c r="BV175" i="18" s="1"/>
  <c r="BV176" i="18" s="1"/>
  <c r="BV177" i="18" s="1"/>
  <c r="BV178" i="18" s="1"/>
  <c r="BV179" i="18" s="1"/>
  <c r="BV180" i="18" s="1"/>
  <c r="BV181" i="18" s="1"/>
  <c r="BV182" i="18" s="1"/>
  <c r="BV183" i="18" s="1"/>
  <c r="BV184" i="18" s="1"/>
  <c r="BV185" i="18" s="1"/>
  <c r="BV186" i="18" s="1"/>
  <c r="BV187" i="18" s="1"/>
  <c r="BV188" i="18" s="1"/>
  <c r="BV189" i="18" s="1"/>
  <c r="BV190" i="18" s="1"/>
  <c r="BV191" i="18" s="1"/>
  <c r="BV192" i="18" s="1"/>
  <c r="BV193" i="18" s="1"/>
  <c r="BV194" i="18" s="1"/>
  <c r="BV195" i="18" s="1"/>
  <c r="BV196" i="18" s="1"/>
  <c r="BV197" i="18" s="1"/>
  <c r="BV198" i="18" s="1"/>
  <c r="BV199" i="18" s="1"/>
  <c r="BV200" i="18" s="1"/>
  <c r="BV201" i="18" s="1"/>
  <c r="BV202" i="18" s="1"/>
  <c r="BV203" i="18" s="1"/>
  <c r="BV204" i="18" s="1"/>
  <c r="BV205" i="18" s="1"/>
  <c r="BV206" i="18" s="1"/>
  <c r="BV207" i="18" s="1"/>
  <c r="BV208" i="18" s="1"/>
  <c r="BV209" i="18" s="1"/>
  <c r="BV210" i="18" s="1"/>
  <c r="BV211" i="18" s="1"/>
  <c r="BV212" i="18" s="1"/>
  <c r="BV213" i="18" s="1"/>
  <c r="BV214" i="18" s="1"/>
  <c r="BV215" i="18" s="1"/>
  <c r="BV216" i="18" s="1"/>
  <c r="BV217" i="18" s="1"/>
  <c r="BV218" i="18" s="1"/>
  <c r="BV219" i="18" s="1"/>
  <c r="BV220" i="18" s="1"/>
  <c r="BV221" i="18" s="1"/>
  <c r="BV222" i="18" s="1"/>
  <c r="BV223" i="18" s="1"/>
  <c r="BV224" i="18" s="1"/>
  <c r="BV225" i="18" s="1"/>
  <c r="BV226" i="18" s="1"/>
  <c r="BV227" i="18" s="1"/>
  <c r="BV228" i="18" s="1"/>
  <c r="BV229" i="18" s="1"/>
  <c r="BV230" i="18" s="1"/>
  <c r="BV231" i="18" s="1"/>
  <c r="BV232" i="18" s="1"/>
  <c r="BV233" i="18" s="1"/>
  <c r="BV234" i="18" s="1"/>
  <c r="BV235" i="18" s="1"/>
  <c r="BV236" i="18" s="1"/>
  <c r="BV237" i="18" s="1"/>
  <c r="BV238" i="18" s="1"/>
  <c r="BV239" i="18" s="1"/>
  <c r="BV240" i="18" s="1"/>
  <c r="BV241" i="18" s="1"/>
  <c r="BV242" i="18" s="1"/>
  <c r="BV243" i="18" s="1"/>
  <c r="BV244" i="18" s="1"/>
  <c r="BV245" i="18" s="1"/>
  <c r="BV246" i="18" s="1"/>
  <c r="BV247" i="18" s="1"/>
  <c r="BV248" i="18" s="1"/>
  <c r="BV249" i="18" s="1"/>
  <c r="BV250" i="18" s="1"/>
  <c r="BV251" i="18" s="1"/>
  <c r="BV252" i="18" s="1"/>
  <c r="BV253" i="18" s="1"/>
  <c r="BV254" i="18" s="1"/>
  <c r="BV255" i="18" s="1"/>
  <c r="BV256" i="18" s="1"/>
  <c r="BV257" i="18" s="1"/>
  <c r="BV258" i="18" s="1"/>
  <c r="BV259" i="18" s="1"/>
  <c r="BV260" i="18" s="1"/>
  <c r="BV261" i="18" s="1"/>
  <c r="BV262" i="18" s="1"/>
  <c r="BV263" i="18" s="1"/>
  <c r="BV264" i="18" s="1"/>
  <c r="BV265" i="18" s="1"/>
  <c r="BV266" i="18" s="1"/>
  <c r="BV267" i="18" s="1"/>
  <c r="BV268" i="18" s="1"/>
  <c r="BV269" i="18" s="1"/>
  <c r="BV270" i="18" s="1"/>
  <c r="BV271" i="18" s="1"/>
  <c r="BV272" i="18" s="1"/>
  <c r="BV273" i="18" s="1"/>
  <c r="BV274" i="18" s="1"/>
  <c r="BV275" i="18" s="1"/>
  <c r="BV276" i="18" s="1"/>
  <c r="BV277" i="18" s="1"/>
  <c r="BV278" i="18" s="1"/>
  <c r="BV279" i="18" s="1"/>
  <c r="BV280" i="18" s="1"/>
  <c r="BV281" i="18" s="1"/>
  <c r="BV282" i="18" s="1"/>
  <c r="BV283" i="18" s="1"/>
  <c r="BV284" i="18" s="1"/>
  <c r="BV285" i="18" s="1"/>
  <c r="BV286" i="18" s="1"/>
  <c r="BV287" i="18" s="1"/>
  <c r="BV288" i="18" s="1"/>
  <c r="BV289" i="18" s="1"/>
  <c r="BV290" i="18" s="1"/>
  <c r="BV291" i="18" s="1"/>
  <c r="BV292" i="18" s="1"/>
  <c r="BV293" i="18" s="1"/>
  <c r="BV294" i="18" s="1"/>
  <c r="BV295" i="18" s="1"/>
  <c r="BV296" i="18" s="1"/>
  <c r="BV297" i="18" s="1"/>
  <c r="BV298" i="18" s="1"/>
  <c r="BV299" i="18" s="1"/>
  <c r="BV300" i="18" s="1"/>
  <c r="BV301" i="18" s="1"/>
  <c r="BV302" i="18" s="1"/>
  <c r="BV303" i="18" s="1"/>
  <c r="BV304" i="18" s="1"/>
  <c r="BV305" i="18" s="1"/>
  <c r="BV306" i="18" s="1"/>
  <c r="BV307" i="18" s="1"/>
  <c r="BV308" i="18" s="1"/>
  <c r="BV309" i="18" s="1"/>
  <c r="BV310" i="18" s="1"/>
  <c r="BV311" i="18" s="1"/>
  <c r="BV312" i="18" s="1"/>
  <c r="BV313" i="18" s="1"/>
  <c r="BV314" i="18" s="1"/>
  <c r="BV315" i="18" s="1"/>
  <c r="BV316" i="18" s="1"/>
  <c r="BV317" i="18" s="1"/>
  <c r="BV318" i="18" s="1"/>
  <c r="BV319" i="18" s="1"/>
  <c r="BV320" i="18" s="1"/>
  <c r="BV321" i="18" s="1"/>
  <c r="BV322" i="18" s="1"/>
  <c r="BV323" i="18" s="1"/>
  <c r="BV324" i="18" s="1"/>
  <c r="BV325" i="18" s="1"/>
  <c r="BV326" i="18" s="1"/>
  <c r="BV327" i="18" s="1"/>
  <c r="BV328" i="18" s="1"/>
  <c r="BV329" i="18" s="1"/>
  <c r="BV330" i="18" s="1"/>
  <c r="BV331" i="18" s="1"/>
  <c r="BV332" i="18" s="1"/>
  <c r="BV333" i="18" s="1"/>
  <c r="BV334" i="18" s="1"/>
  <c r="BV335" i="18" s="1"/>
  <c r="BV336" i="18" s="1"/>
  <c r="BV337" i="18" s="1"/>
  <c r="BV338" i="18" s="1"/>
  <c r="BV339" i="18" s="1"/>
  <c r="BV340" i="18" s="1"/>
  <c r="BV341" i="18" s="1"/>
  <c r="BV342" i="18" s="1"/>
  <c r="BV343" i="18" s="1"/>
  <c r="BV344" i="18" s="1"/>
  <c r="BV345" i="18" s="1"/>
  <c r="BV346" i="18" s="1"/>
  <c r="BV347" i="18" s="1"/>
  <c r="BV348" i="18" s="1"/>
  <c r="BV349" i="18" s="1"/>
  <c r="BV350" i="18" s="1"/>
  <c r="BV351" i="18" s="1"/>
  <c r="BV352" i="18" s="1"/>
  <c r="BV353" i="18" s="1"/>
  <c r="BV354" i="18" s="1"/>
  <c r="BV355" i="18" s="1"/>
  <c r="BV356" i="18" s="1"/>
  <c r="BV357" i="18" s="1"/>
  <c r="BV358" i="18" s="1"/>
  <c r="BV359" i="18" s="1"/>
  <c r="BV360" i="18" s="1"/>
  <c r="BV361" i="18" s="1"/>
  <c r="BV362" i="18" s="1"/>
  <c r="BV363" i="18" s="1"/>
  <c r="BV364" i="18" s="1"/>
  <c r="BV365" i="18" s="1"/>
  <c r="BV366" i="18" s="1"/>
  <c r="BV367" i="18" s="1"/>
  <c r="BV368" i="18" s="1"/>
  <c r="BV369" i="18" s="1"/>
  <c r="BV370" i="18" s="1"/>
  <c r="BV371" i="18" s="1"/>
  <c r="BV372" i="18" s="1"/>
  <c r="BV373" i="18" s="1"/>
  <c r="BV374" i="18" s="1"/>
  <c r="BV375" i="18" s="1"/>
  <c r="BV376" i="18" s="1"/>
  <c r="BV377" i="18" s="1"/>
  <c r="BV378" i="18" s="1"/>
  <c r="BV379" i="18" s="1"/>
  <c r="BV380" i="18" s="1"/>
  <c r="BV381" i="18" s="1"/>
  <c r="BV382" i="18" s="1"/>
  <c r="BV383" i="18" s="1"/>
  <c r="BV384" i="18" s="1"/>
  <c r="BV385" i="18" s="1"/>
  <c r="BV386" i="18" s="1"/>
  <c r="BV387" i="18" s="1"/>
  <c r="BV388" i="18" s="1"/>
  <c r="BV389" i="18" s="1"/>
  <c r="BV390" i="18" s="1"/>
  <c r="BV391" i="18" s="1"/>
  <c r="BV392" i="18" s="1"/>
  <c r="BV393" i="18" s="1"/>
  <c r="BV394" i="18" s="1"/>
  <c r="BV395" i="18" s="1"/>
  <c r="BV396" i="18" s="1"/>
  <c r="BV397" i="18" s="1"/>
  <c r="BV398" i="18" s="1"/>
  <c r="BV399" i="18" s="1"/>
  <c r="BV400" i="18" s="1"/>
  <c r="BV401" i="18" s="1"/>
  <c r="BV402" i="18" s="1"/>
  <c r="BV403" i="18" s="1"/>
  <c r="BV404" i="18" s="1"/>
  <c r="BV405" i="18" s="1"/>
  <c r="BV406" i="18" s="1"/>
  <c r="BV407" i="18" s="1"/>
  <c r="C537" i="18"/>
  <c r="E537" i="18"/>
  <c r="F537" i="18"/>
  <c r="H537" i="18"/>
  <c r="J537" i="18"/>
  <c r="C538" i="18"/>
  <c r="E538" i="18"/>
  <c r="F538" i="18"/>
  <c r="H538" i="18"/>
  <c r="J538" i="18"/>
  <c r="C539" i="18"/>
  <c r="E539" i="18"/>
  <c r="F539" i="18"/>
  <c r="H539" i="18"/>
  <c r="J539" i="18"/>
  <c r="H159" i="18"/>
  <c r="F159" i="18"/>
  <c r="F160" i="18"/>
  <c r="C159" i="18"/>
  <c r="C160" i="18"/>
  <c r="BZ212" i="18" l="1"/>
  <c r="BY212" i="18" s="1"/>
  <c r="BX212" i="18"/>
  <c r="BW212" i="18" s="1"/>
  <c r="BZ213" i="18" l="1"/>
  <c r="BY213" i="18" s="1"/>
  <c r="BX213" i="18"/>
  <c r="BW213" i="18" s="1"/>
  <c r="BX214" i="18" l="1"/>
  <c r="BW214" i="18" s="1"/>
  <c r="BZ214" i="18"/>
  <c r="BY214" i="18" s="1"/>
  <c r="BZ215" i="18" l="1"/>
  <c r="BY215" i="18" s="1"/>
  <c r="BX215" i="18"/>
  <c r="BW215" i="18" s="1"/>
  <c r="BZ216" i="18" l="1"/>
  <c r="BX216" i="18"/>
  <c r="BW216" i="18" s="1"/>
  <c r="BY216" i="18"/>
  <c r="BX217" i="18" l="1"/>
  <c r="BW217" i="18" s="1"/>
  <c r="BZ217" i="18"/>
  <c r="BY217" i="18" s="1"/>
  <c r="BX218" i="18" l="1"/>
  <c r="BW218" i="18" s="1"/>
  <c r="BZ218" i="18"/>
  <c r="BY218" i="18" s="1"/>
  <c r="BZ219" i="18" l="1"/>
  <c r="BY219" i="18" s="1"/>
  <c r="BX219" i="18"/>
  <c r="BW219" i="18" s="1"/>
  <c r="BZ220" i="18" l="1"/>
  <c r="BY220" i="18" s="1"/>
  <c r="BX220" i="18"/>
  <c r="BW220" i="18" s="1"/>
  <c r="BX221" i="18" l="1"/>
  <c r="BW221" i="18" s="1"/>
  <c r="BZ221" i="18"/>
  <c r="BY221" i="18" s="1"/>
  <c r="BX222" i="18" l="1"/>
  <c r="BW222" i="18" s="1"/>
  <c r="BZ222" i="18"/>
  <c r="BY222" i="18" s="1"/>
  <c r="BZ223" i="18" l="1"/>
  <c r="BY223" i="18" s="1"/>
  <c r="BX223" i="18"/>
  <c r="BW223" i="18" s="1"/>
  <c r="BZ224" i="18" l="1"/>
  <c r="BY224" i="18" s="1"/>
  <c r="BX224" i="18"/>
  <c r="BW224" i="18" s="1"/>
  <c r="BX225" i="18" l="1"/>
  <c r="BW225" i="18" s="1"/>
  <c r="BZ225" i="18"/>
  <c r="BY225" i="18" s="1"/>
  <c r="BX226" i="18" l="1"/>
  <c r="BW226" i="18" s="1"/>
  <c r="BZ226" i="18"/>
  <c r="BY226" i="18" s="1"/>
  <c r="BZ227" i="18" l="1"/>
  <c r="BY227" i="18" s="1"/>
  <c r="BX227" i="18"/>
  <c r="BW227" i="18" s="1"/>
  <c r="BZ228" i="18" l="1"/>
  <c r="BY228" i="18" s="1"/>
  <c r="BX228" i="18"/>
  <c r="BW228" i="18" s="1"/>
  <c r="BX229" i="18" l="1"/>
  <c r="BW229" i="18" s="1"/>
  <c r="BZ229" i="18"/>
  <c r="BY229" i="18" s="1"/>
  <c r="BX230" i="18" l="1"/>
  <c r="BW230" i="18" s="1"/>
  <c r="BZ230" i="18"/>
  <c r="BY230" i="18" s="1"/>
  <c r="BZ231" i="18" l="1"/>
  <c r="BY231" i="18" s="1"/>
  <c r="BX231" i="18"/>
  <c r="BW231" i="18" s="1"/>
  <c r="BZ232" i="18" l="1"/>
  <c r="BY232" i="18" s="1"/>
  <c r="BX232" i="18"/>
  <c r="BW232" i="18" s="1"/>
  <c r="BX233" i="18" l="1"/>
  <c r="BW233" i="18" s="1"/>
  <c r="BZ233" i="18"/>
  <c r="BY233" i="18" s="1"/>
  <c r="BX234" i="18" l="1"/>
  <c r="BW234" i="18" s="1"/>
  <c r="BZ234" i="18"/>
  <c r="BY234" i="18" s="1"/>
  <c r="BZ235" i="18" l="1"/>
  <c r="BY235" i="18" s="1"/>
  <c r="BX235" i="18"/>
  <c r="BW235" i="18" s="1"/>
  <c r="BZ236" i="18" l="1"/>
  <c r="BY236" i="18" s="1"/>
  <c r="BX236" i="18"/>
  <c r="BW236" i="18" s="1"/>
  <c r="BX237" i="18" l="1"/>
  <c r="BW237" i="18" s="1"/>
  <c r="BZ237" i="18"/>
  <c r="BY237" i="18" s="1"/>
  <c r="BX238" i="18" l="1"/>
  <c r="BW238" i="18" s="1"/>
  <c r="BZ238" i="18"/>
  <c r="BY238" i="18" s="1"/>
  <c r="BZ239" i="18" l="1"/>
  <c r="BY239" i="18" s="1"/>
  <c r="BX239" i="18"/>
  <c r="BW239" i="18" s="1"/>
  <c r="BZ240" i="18" l="1"/>
  <c r="BY240" i="18" s="1"/>
  <c r="BX240" i="18"/>
  <c r="BW240" i="18" s="1"/>
  <c r="BX241" i="18" l="1"/>
  <c r="BW241" i="18" s="1"/>
  <c r="BZ241" i="18"/>
  <c r="BY241" i="18" s="1"/>
  <c r="BX242" i="18" l="1"/>
  <c r="BW242" i="18" s="1"/>
  <c r="BZ242" i="18"/>
  <c r="BY242" i="18" s="1"/>
  <c r="BZ243" i="18" l="1"/>
  <c r="BY243" i="18" s="1"/>
  <c r="BX243" i="18"/>
  <c r="BW243" i="18" s="1"/>
  <c r="BZ244" i="18" l="1"/>
  <c r="BY244" i="18" s="1"/>
  <c r="BX244" i="18"/>
  <c r="BW244" i="18" s="1"/>
  <c r="BX245" i="18" l="1"/>
  <c r="BW245" i="18" s="1"/>
  <c r="BZ245" i="18"/>
  <c r="BY245" i="18" s="1"/>
  <c r="BX246" i="18" l="1"/>
  <c r="BW246" i="18" s="1"/>
  <c r="BZ246" i="18"/>
  <c r="BY246" i="18" s="1"/>
  <c r="BZ247" i="18" l="1"/>
  <c r="BY247" i="18" s="1"/>
  <c r="BX247" i="18"/>
  <c r="BW247" i="18" s="1"/>
  <c r="BZ248" i="18" l="1"/>
  <c r="BY248" i="18" s="1"/>
  <c r="BX248" i="18"/>
  <c r="BW248" i="18" s="1"/>
  <c r="BX249" i="18" l="1"/>
  <c r="BW249" i="18" s="1"/>
  <c r="BZ249" i="18"/>
  <c r="BY249" i="18" s="1"/>
  <c r="BX250" i="18" l="1"/>
  <c r="BW250" i="18" s="1"/>
  <c r="BZ250" i="18"/>
  <c r="BY250" i="18" s="1"/>
  <c r="BZ251" i="18" l="1"/>
  <c r="BY251" i="18" s="1"/>
  <c r="BX251" i="18"/>
  <c r="BW251" i="18" s="1"/>
  <c r="BZ252" i="18" l="1"/>
  <c r="BY252" i="18" s="1"/>
  <c r="BX252" i="18"/>
  <c r="BW252" i="18" s="1"/>
  <c r="BX253" i="18" l="1"/>
  <c r="BW253" i="18" s="1"/>
  <c r="BZ253" i="18"/>
  <c r="BY253" i="18" s="1"/>
  <c r="BX254" i="18" l="1"/>
  <c r="BW254" i="18" s="1"/>
  <c r="BZ254" i="18"/>
  <c r="BY254" i="18" s="1"/>
  <c r="BZ255" i="18" l="1"/>
  <c r="BY255" i="18" s="1"/>
  <c r="BX255" i="18"/>
  <c r="BW255" i="18" s="1"/>
  <c r="BZ256" i="18" l="1"/>
  <c r="BY256" i="18" s="1"/>
  <c r="BX256" i="18"/>
  <c r="BW256" i="18" s="1"/>
  <c r="BX257" i="18" l="1"/>
  <c r="BW257" i="18" s="1"/>
  <c r="BZ257" i="18"/>
  <c r="BY257" i="18" s="1"/>
  <c r="BX258" i="18" l="1"/>
  <c r="BW258" i="18" s="1"/>
  <c r="BZ258" i="18"/>
  <c r="BY258" i="18" s="1"/>
  <c r="BZ259" i="18" l="1"/>
  <c r="BY259" i="18" s="1"/>
  <c r="BX259" i="18"/>
  <c r="BW259" i="18" s="1"/>
  <c r="BZ260" i="18" l="1"/>
  <c r="BY260" i="18" s="1"/>
  <c r="BX260" i="18"/>
  <c r="BW260" i="18" s="1"/>
  <c r="BX261" i="18" l="1"/>
  <c r="BW261" i="18" s="1"/>
  <c r="BZ261" i="18"/>
  <c r="BY261" i="18" s="1"/>
  <c r="BX262" i="18" l="1"/>
  <c r="BW262" i="18" s="1"/>
  <c r="BZ262" i="18"/>
  <c r="BY262" i="18" s="1"/>
  <c r="BZ263" i="18" l="1"/>
  <c r="BY263" i="18" s="1"/>
  <c r="BX263" i="18"/>
  <c r="BW263" i="18" s="1"/>
  <c r="BZ264" i="18" l="1"/>
  <c r="BY264" i="18" s="1"/>
  <c r="BX264" i="18"/>
  <c r="BW264" i="18" s="1"/>
  <c r="BX265" i="18" l="1"/>
  <c r="BW265" i="18" s="1"/>
  <c r="BZ265" i="18"/>
  <c r="BY265" i="18" s="1"/>
  <c r="BX266" i="18" l="1"/>
  <c r="BW266" i="18" s="1"/>
  <c r="BZ266" i="18"/>
  <c r="BY266" i="18" s="1"/>
  <c r="BZ267" i="18" l="1"/>
  <c r="BY267" i="18" s="1"/>
  <c r="BX267" i="18"/>
  <c r="BW267" i="18" s="1"/>
  <c r="BZ268" i="18" l="1"/>
  <c r="BY268" i="18" s="1"/>
  <c r="BX268" i="18"/>
  <c r="BW268" i="18" s="1"/>
  <c r="BX269" i="18" l="1"/>
  <c r="BW269" i="18" s="1"/>
  <c r="BZ269" i="18"/>
  <c r="BY269" i="18" s="1"/>
  <c r="BX270" i="18" l="1"/>
  <c r="BW270" i="18" s="1"/>
  <c r="BZ270" i="18"/>
  <c r="BY270" i="18" s="1"/>
  <c r="BZ271" i="18" l="1"/>
  <c r="BY271" i="18" s="1"/>
  <c r="BX271" i="18"/>
  <c r="BW271" i="18" s="1"/>
  <c r="BZ272" i="18" l="1"/>
  <c r="BY272" i="18" s="1"/>
  <c r="BX272" i="18"/>
  <c r="BW272" i="18" s="1"/>
  <c r="BX273" i="18" l="1"/>
  <c r="BW273" i="18" s="1"/>
  <c r="BZ273" i="18"/>
  <c r="BY273" i="18" s="1"/>
  <c r="BX274" i="18" l="1"/>
  <c r="BW274" i="18" s="1"/>
  <c r="BZ274" i="18"/>
  <c r="BY274" i="18" s="1"/>
  <c r="BZ275" i="18" l="1"/>
  <c r="BY275" i="18" s="1"/>
  <c r="BX275" i="18"/>
  <c r="BW275" i="18" s="1"/>
  <c r="BZ276" i="18" l="1"/>
  <c r="BY276" i="18" s="1"/>
  <c r="BX276" i="18"/>
  <c r="BW276" i="18" s="1"/>
  <c r="BX277" i="18" l="1"/>
  <c r="BW277" i="18" s="1"/>
  <c r="BZ277" i="18"/>
  <c r="BY277" i="18" s="1"/>
  <c r="BX278" i="18" l="1"/>
  <c r="BW278" i="18" s="1"/>
  <c r="BZ278" i="18"/>
  <c r="BY278" i="18" s="1"/>
  <c r="BZ279" i="18" l="1"/>
  <c r="BY279" i="18" s="1"/>
  <c r="BX279" i="18"/>
  <c r="BW279" i="18" s="1"/>
  <c r="BZ280" i="18" l="1"/>
  <c r="BY280" i="18" s="1"/>
  <c r="BX280" i="18"/>
  <c r="BW280" i="18" s="1"/>
  <c r="BX281" i="18" l="1"/>
  <c r="BW281" i="18" s="1"/>
  <c r="BZ281" i="18"/>
  <c r="BY281" i="18" s="1"/>
  <c r="BX282" i="18" l="1"/>
  <c r="BW282" i="18" s="1"/>
  <c r="BZ282" i="18"/>
  <c r="BY282" i="18" s="1"/>
  <c r="BZ283" i="18" l="1"/>
  <c r="BY283" i="18" s="1"/>
  <c r="BX283" i="18"/>
  <c r="BW283" i="18" s="1"/>
  <c r="BZ284" i="18" l="1"/>
  <c r="BY284" i="18" s="1"/>
  <c r="BX284" i="18"/>
  <c r="BW284" i="18" s="1"/>
  <c r="BX285" i="18" l="1"/>
  <c r="BW285" i="18" s="1"/>
  <c r="BZ285" i="18"/>
  <c r="BY285" i="18" s="1"/>
  <c r="BX286" i="18" l="1"/>
  <c r="BW286" i="18" s="1"/>
  <c r="BZ286" i="18"/>
  <c r="BY286" i="18" s="1"/>
  <c r="BZ287" i="18" l="1"/>
  <c r="BY287" i="18" s="1"/>
  <c r="BX287" i="18"/>
  <c r="BW287" i="18" s="1"/>
  <c r="BZ288" i="18" l="1"/>
  <c r="BY288" i="18" s="1"/>
  <c r="BX288" i="18"/>
  <c r="BW288" i="18" s="1"/>
  <c r="BZ289" i="18" l="1"/>
  <c r="BY289" i="18" s="1"/>
  <c r="BX289" i="18"/>
  <c r="BW289" i="18" s="1"/>
  <c r="BZ290" i="18" l="1"/>
  <c r="BY290" i="18" s="1"/>
  <c r="BX290" i="18"/>
  <c r="BW290" i="18" s="1"/>
  <c r="BX291" i="18" l="1"/>
  <c r="BW291" i="18" s="1"/>
  <c r="BZ291" i="18"/>
  <c r="BY291" i="18" s="1"/>
  <c r="BX292" i="18" l="1"/>
  <c r="BW292" i="18" s="1"/>
  <c r="BZ292" i="18"/>
  <c r="BY292" i="18" s="1"/>
  <c r="BZ293" i="18" l="1"/>
  <c r="BY293" i="18" s="1"/>
  <c r="BX293" i="18"/>
  <c r="BW293" i="18" s="1"/>
  <c r="BZ294" i="18" l="1"/>
  <c r="BY294" i="18" s="1"/>
  <c r="BX294" i="18"/>
  <c r="BW294" i="18" s="1"/>
  <c r="BX295" i="18" l="1"/>
  <c r="BW295" i="18" s="1"/>
  <c r="BZ295" i="18"/>
  <c r="BY295" i="18" s="1"/>
  <c r="BX296" i="18" l="1"/>
  <c r="BW296" i="18" s="1"/>
  <c r="BZ296" i="18"/>
  <c r="BY296" i="18" s="1"/>
  <c r="BZ297" i="18" l="1"/>
  <c r="BY297" i="18" s="1"/>
  <c r="BX297" i="18"/>
  <c r="BW297" i="18" s="1"/>
  <c r="BZ298" i="18" l="1"/>
  <c r="BY298" i="18" s="1"/>
  <c r="BX298" i="18"/>
  <c r="BW298" i="18" s="1"/>
  <c r="BZ299" i="18" l="1"/>
  <c r="BY299" i="18" s="1"/>
  <c r="BX299" i="18"/>
  <c r="BW299" i="18" s="1"/>
  <c r="BX300" i="18" l="1"/>
  <c r="BW300" i="18" s="1"/>
  <c r="BZ300" i="18"/>
  <c r="BY300" i="18" s="1"/>
  <c r="BX301" i="18" l="1"/>
  <c r="BW301" i="18" s="1"/>
  <c r="BZ301" i="18"/>
  <c r="BY301" i="18" s="1"/>
  <c r="BZ302" i="18" l="1"/>
  <c r="BY302" i="18" s="1"/>
  <c r="BX302" i="18"/>
  <c r="BW302" i="18" s="1"/>
  <c r="BZ303" i="18" l="1"/>
  <c r="BY303" i="18" s="1"/>
  <c r="BX303" i="18"/>
  <c r="BW303" i="18" s="1"/>
  <c r="BX304" i="18" l="1"/>
  <c r="BW304" i="18" s="1"/>
  <c r="BZ304" i="18"/>
  <c r="BY304" i="18" s="1"/>
  <c r="BX305" i="18" l="1"/>
  <c r="BW305" i="18" s="1"/>
  <c r="BZ305" i="18"/>
  <c r="BY305" i="18" s="1"/>
  <c r="BZ306" i="18" l="1"/>
  <c r="BY306" i="18" s="1"/>
  <c r="BX306" i="18"/>
  <c r="BW306" i="18" s="1"/>
  <c r="BZ307" i="18" l="1"/>
  <c r="BY307" i="18" s="1"/>
  <c r="BX307" i="18"/>
  <c r="BW307" i="18" s="1"/>
  <c r="BX308" i="18" l="1"/>
  <c r="BW308" i="18" s="1"/>
  <c r="BZ308" i="18"/>
  <c r="BY308" i="18" s="1"/>
  <c r="BX309" i="18" l="1"/>
  <c r="BW309" i="18" s="1"/>
  <c r="BZ309" i="18"/>
  <c r="BY309" i="18" s="1"/>
  <c r="BZ310" i="18" l="1"/>
  <c r="BY310" i="18" s="1"/>
  <c r="BX310" i="18"/>
  <c r="BW310" i="18" s="1"/>
  <c r="BZ311" i="18" l="1"/>
  <c r="BY311" i="18" s="1"/>
  <c r="BX311" i="18"/>
  <c r="BW311" i="18" s="1"/>
  <c r="BX312" i="18" l="1"/>
  <c r="BW312" i="18" s="1"/>
  <c r="BZ312" i="18"/>
  <c r="BY312" i="18" s="1"/>
  <c r="BX313" i="18" l="1"/>
  <c r="BW313" i="18" s="1"/>
  <c r="BZ313" i="18"/>
  <c r="BY313" i="18" s="1"/>
  <c r="BZ314" i="18" l="1"/>
  <c r="BY314" i="18" s="1"/>
  <c r="BX314" i="18"/>
  <c r="BW314" i="18" s="1"/>
  <c r="BZ315" i="18" l="1"/>
  <c r="BY315" i="18" s="1"/>
  <c r="BX315" i="18"/>
  <c r="BW315" i="18" s="1"/>
  <c r="BX316" i="18" l="1"/>
  <c r="BW316" i="18" s="1"/>
  <c r="BZ316" i="18"/>
  <c r="BY316" i="18" s="1"/>
  <c r="BX317" i="18" l="1"/>
  <c r="BW317" i="18" s="1"/>
  <c r="BZ317" i="18"/>
  <c r="BY317" i="18" s="1"/>
  <c r="BZ318" i="18" l="1"/>
  <c r="BY318" i="18" s="1"/>
  <c r="BX318" i="18"/>
  <c r="BW318" i="18" s="1"/>
  <c r="BZ319" i="18" l="1"/>
  <c r="BY319" i="18" s="1"/>
  <c r="BX319" i="18"/>
  <c r="BW319" i="18" s="1"/>
  <c r="BX320" i="18" l="1"/>
  <c r="BW320" i="18" s="1"/>
  <c r="BZ320" i="18"/>
  <c r="BY320" i="18" s="1"/>
  <c r="BX321" i="18" l="1"/>
  <c r="BW321" i="18" s="1"/>
  <c r="BZ321" i="18"/>
  <c r="BY321" i="18" s="1"/>
  <c r="BZ322" i="18" l="1"/>
  <c r="BY322" i="18" s="1"/>
  <c r="BX322" i="18"/>
  <c r="BW322" i="18" s="1"/>
  <c r="BZ323" i="18" l="1"/>
  <c r="BY323" i="18" s="1"/>
  <c r="BX323" i="18"/>
  <c r="BW323" i="18" s="1"/>
  <c r="BX324" i="18" l="1"/>
  <c r="BW324" i="18" s="1"/>
  <c r="BZ324" i="18"/>
  <c r="BY324" i="18" s="1"/>
  <c r="BX325" i="18" l="1"/>
  <c r="BW325" i="18" s="1"/>
  <c r="BZ325" i="18"/>
  <c r="BY325" i="18" s="1"/>
  <c r="BZ326" i="18" l="1"/>
  <c r="BY326" i="18" s="1"/>
  <c r="BX326" i="18"/>
  <c r="BW326" i="18" s="1"/>
  <c r="BZ327" i="18" l="1"/>
  <c r="BY327" i="18" s="1"/>
  <c r="BX327" i="18"/>
  <c r="BW327" i="18" s="1"/>
  <c r="BX328" i="18" l="1"/>
  <c r="BW328" i="18" s="1"/>
  <c r="BZ328" i="18"/>
  <c r="BY328" i="18" s="1"/>
  <c r="BX329" i="18" l="1"/>
  <c r="BW329" i="18" s="1"/>
  <c r="BZ329" i="18"/>
  <c r="BY329" i="18" s="1"/>
  <c r="BZ330" i="18" l="1"/>
  <c r="BY330" i="18" s="1"/>
  <c r="BX330" i="18"/>
  <c r="BW330" i="18" s="1"/>
  <c r="BZ331" i="18" l="1"/>
  <c r="BY331" i="18" s="1"/>
  <c r="BX331" i="18"/>
  <c r="BW331" i="18" s="1"/>
  <c r="BX332" i="18" l="1"/>
  <c r="BW332" i="18" s="1"/>
  <c r="BZ332" i="18"/>
  <c r="BY332" i="18" s="1"/>
  <c r="BX333" i="18" l="1"/>
  <c r="BW333" i="18" s="1"/>
  <c r="BZ333" i="18"/>
  <c r="BY333" i="18" s="1"/>
  <c r="BZ334" i="18" l="1"/>
  <c r="BY334" i="18" s="1"/>
  <c r="BX334" i="18"/>
  <c r="BW334" i="18" s="1"/>
  <c r="BZ335" i="18" l="1"/>
  <c r="BY335" i="18" s="1"/>
  <c r="BX335" i="18"/>
  <c r="BW335" i="18" s="1"/>
  <c r="BX336" i="18" l="1"/>
  <c r="BW336" i="18" s="1"/>
  <c r="BZ336" i="18"/>
  <c r="BY336" i="18" s="1"/>
  <c r="BX337" i="18" l="1"/>
  <c r="BW337" i="18"/>
  <c r="BZ337" i="18"/>
  <c r="BY337" i="18" s="1"/>
  <c r="BZ338" i="18" l="1"/>
  <c r="BY338" i="18" s="1"/>
  <c r="BX338" i="18"/>
  <c r="BW338" i="18" s="1"/>
  <c r="BZ339" i="18" l="1"/>
  <c r="BY339" i="18" s="1"/>
  <c r="BX339" i="18"/>
  <c r="BW339" i="18" s="1"/>
  <c r="BZ340" i="18" l="1"/>
  <c r="BY340" i="18" s="1"/>
  <c r="BX340" i="18"/>
  <c r="BW340" i="18" s="1"/>
  <c r="BX341" i="18" l="1"/>
  <c r="BW341" i="18" s="1"/>
  <c r="BZ341" i="18"/>
  <c r="BY341" i="18" s="1"/>
  <c r="BZ342" i="18" l="1"/>
  <c r="BY342" i="18" s="1"/>
  <c r="BX342" i="18"/>
  <c r="BW342" i="18" s="1"/>
  <c r="BZ343" i="18" l="1"/>
  <c r="BY343" i="18" s="1"/>
  <c r="BX343" i="18"/>
  <c r="BW343" i="18" s="1"/>
  <c r="BX344" i="18" l="1"/>
  <c r="BW344" i="18"/>
  <c r="BZ344" i="18"/>
  <c r="BY344" i="18" s="1"/>
  <c r="BX345" i="18" l="1"/>
  <c r="BW345" i="18" s="1"/>
  <c r="BZ345" i="18"/>
  <c r="BY345" i="18" s="1"/>
  <c r="BZ346" i="18" l="1"/>
  <c r="BY346" i="18" s="1"/>
  <c r="BX346" i="18"/>
  <c r="BW346" i="18" s="1"/>
  <c r="BZ347" i="18" l="1"/>
  <c r="BY347" i="18" s="1"/>
  <c r="BX347" i="18"/>
  <c r="BW347" i="18" s="1"/>
  <c r="BX348" i="18" l="1"/>
  <c r="BW348" i="18" s="1"/>
  <c r="BZ348" i="18"/>
  <c r="BY348" i="18" s="1"/>
  <c r="BX349" i="18" l="1"/>
  <c r="BW349" i="18" s="1"/>
  <c r="BZ349" i="18"/>
  <c r="BY349" i="18" s="1"/>
  <c r="BZ350" i="18" l="1"/>
  <c r="BY350" i="18" s="1"/>
  <c r="BX350" i="18"/>
  <c r="BW350" i="18" s="1"/>
  <c r="BZ351" i="18" l="1"/>
  <c r="BY351" i="18" s="1"/>
  <c r="BX351" i="18"/>
  <c r="BW351" i="18" s="1"/>
  <c r="BX352" i="18" l="1"/>
  <c r="BW352" i="18" s="1"/>
  <c r="BZ352" i="18"/>
  <c r="BY352" i="18" s="1"/>
  <c r="BX353" i="18" l="1"/>
  <c r="BW353" i="18" s="1"/>
  <c r="BZ353" i="18"/>
  <c r="BY353" i="18" s="1"/>
  <c r="BZ354" i="18" l="1"/>
  <c r="BY354" i="18" s="1"/>
  <c r="BX354" i="18"/>
  <c r="BW354" i="18" s="1"/>
  <c r="BZ355" i="18" l="1"/>
  <c r="BY355" i="18" s="1"/>
  <c r="BX355" i="18"/>
  <c r="BW355" i="18" s="1"/>
  <c r="BX356" i="18" l="1"/>
  <c r="BW356" i="18" s="1"/>
  <c r="BZ356" i="18"/>
  <c r="BY356" i="18" s="1"/>
  <c r="BX357" i="18" l="1"/>
  <c r="BW357" i="18" s="1"/>
  <c r="BZ357" i="18"/>
  <c r="BY357" i="18" s="1"/>
  <c r="BZ358" i="18" l="1"/>
  <c r="BY358" i="18" s="1"/>
  <c r="BX358" i="18"/>
  <c r="BW358" i="18" s="1"/>
  <c r="BZ359" i="18" l="1"/>
  <c r="BY359" i="18" s="1"/>
  <c r="BX359" i="18"/>
  <c r="BW359" i="18"/>
  <c r="BX360" i="18" l="1"/>
  <c r="BW360" i="18" s="1"/>
  <c r="BZ360" i="18"/>
  <c r="BY360" i="18" s="1"/>
  <c r="BX361" i="18" l="1"/>
  <c r="BW361" i="18" s="1"/>
  <c r="BZ361" i="18"/>
  <c r="BY361" i="18" s="1"/>
  <c r="BZ362" i="18" l="1"/>
  <c r="BY362" i="18" s="1"/>
  <c r="BX362" i="18"/>
  <c r="BW362" i="18" s="1"/>
  <c r="BZ363" i="18" l="1"/>
  <c r="BY363" i="18" s="1"/>
  <c r="BX363" i="18"/>
  <c r="BW363" i="18" s="1"/>
  <c r="BX364" i="18" l="1"/>
  <c r="BW364" i="18" s="1"/>
  <c r="BZ364" i="18"/>
  <c r="BY364" i="18" s="1"/>
  <c r="BX365" i="18" l="1"/>
  <c r="BW365" i="18" s="1"/>
  <c r="BZ365" i="18"/>
  <c r="BY365" i="18" s="1"/>
  <c r="BZ366" i="18" l="1"/>
  <c r="BY366" i="18" s="1"/>
  <c r="BX366" i="18"/>
  <c r="BW366" i="18" s="1"/>
  <c r="BZ367" i="18" l="1"/>
  <c r="BY367" i="18" s="1"/>
  <c r="BX367" i="18"/>
  <c r="BW367" i="18" s="1"/>
  <c r="BX368" i="18" l="1"/>
  <c r="BW368" i="18" s="1"/>
  <c r="BZ368" i="18"/>
  <c r="BY368" i="18" s="1"/>
  <c r="BX369" i="18" l="1"/>
  <c r="BW369" i="18" s="1"/>
  <c r="BZ369" i="18"/>
  <c r="BY369" i="18" s="1"/>
  <c r="BZ370" i="18" l="1"/>
  <c r="BY370" i="18" s="1"/>
  <c r="BX370" i="18"/>
  <c r="BW370" i="18" s="1"/>
  <c r="BZ371" i="18" l="1"/>
  <c r="BY371" i="18" s="1"/>
  <c r="BX371" i="18"/>
  <c r="BW371" i="18" s="1"/>
  <c r="BX372" i="18" l="1"/>
  <c r="BW372" i="18" s="1"/>
  <c r="BZ372" i="18"/>
  <c r="BY372" i="18" s="1"/>
  <c r="BX373" i="18" l="1"/>
  <c r="BW373" i="18" s="1"/>
  <c r="BZ373" i="18"/>
  <c r="BY373" i="18" s="1"/>
  <c r="BZ374" i="18" l="1"/>
  <c r="BY374" i="18" s="1"/>
  <c r="BX374" i="18"/>
  <c r="BW374" i="18" s="1"/>
  <c r="BZ375" i="18" l="1"/>
  <c r="BY375" i="18" s="1"/>
  <c r="BX375" i="18"/>
  <c r="BW375" i="18" s="1"/>
  <c r="BX376" i="18" l="1"/>
  <c r="BW376" i="18" s="1"/>
  <c r="BZ376" i="18"/>
  <c r="BY376" i="18" s="1"/>
  <c r="BX377" i="18" l="1"/>
  <c r="BW377" i="18" s="1"/>
  <c r="BZ377" i="18"/>
  <c r="BY377" i="18" s="1"/>
  <c r="BZ378" i="18" l="1"/>
  <c r="BY378" i="18" s="1"/>
  <c r="BX378" i="18"/>
  <c r="BW378" i="18" s="1"/>
  <c r="BZ379" i="18" l="1"/>
  <c r="BY379" i="18" s="1"/>
  <c r="BX379" i="18"/>
  <c r="BW379" i="18" s="1"/>
  <c r="BX380" i="18" l="1"/>
  <c r="BW380" i="18" s="1"/>
  <c r="BZ380" i="18"/>
  <c r="BY380" i="18" s="1"/>
  <c r="BX381" i="18" l="1"/>
  <c r="BW381" i="18" s="1"/>
  <c r="BZ381" i="18"/>
  <c r="BY381" i="18" s="1"/>
  <c r="BZ382" i="18" l="1"/>
  <c r="BY382" i="18" s="1"/>
  <c r="BX382" i="18"/>
  <c r="BW382" i="18" s="1"/>
  <c r="BZ383" i="18" l="1"/>
  <c r="BY383" i="18" s="1"/>
  <c r="BX383" i="18"/>
  <c r="BW383" i="18" s="1"/>
  <c r="BX384" i="18" l="1"/>
  <c r="BW384" i="18" s="1"/>
  <c r="BZ384" i="18"/>
  <c r="BY384" i="18" s="1"/>
  <c r="BX385" i="18" l="1"/>
  <c r="BW385" i="18" s="1"/>
  <c r="BZ385" i="18"/>
  <c r="BY385" i="18" s="1"/>
  <c r="BZ386" i="18" l="1"/>
  <c r="BY386" i="18" s="1"/>
  <c r="BX386" i="18"/>
  <c r="BW386" i="18" s="1"/>
  <c r="BZ387" i="18" l="1"/>
  <c r="BY387" i="18" s="1"/>
  <c r="BX387" i="18"/>
  <c r="BW387" i="18" s="1"/>
  <c r="BX388" i="18" l="1"/>
  <c r="BW388" i="18" s="1"/>
  <c r="BZ388" i="18"/>
  <c r="BY388" i="18" s="1"/>
  <c r="BX389" i="18" l="1"/>
  <c r="BW389" i="18" s="1"/>
  <c r="BZ389" i="18"/>
  <c r="BY389" i="18" s="1"/>
  <c r="BZ390" i="18" l="1"/>
  <c r="BY390" i="18" s="1"/>
  <c r="BX390" i="18"/>
  <c r="BW390" i="18" s="1"/>
  <c r="BZ391" i="18" l="1"/>
  <c r="BY391" i="18" s="1"/>
  <c r="BX391" i="18"/>
  <c r="BW391" i="18" s="1"/>
  <c r="BX392" i="18" l="1"/>
  <c r="BW392" i="18" s="1"/>
  <c r="BZ392" i="18"/>
  <c r="BY392" i="18" s="1"/>
  <c r="BX393" i="18" l="1"/>
  <c r="BW393" i="18" s="1"/>
  <c r="BZ393" i="18"/>
  <c r="BY393" i="18" s="1"/>
  <c r="BZ394" i="18" l="1"/>
  <c r="BY394" i="18" s="1"/>
  <c r="BX394" i="18"/>
  <c r="BW394" i="18" s="1"/>
  <c r="BZ395" i="18" l="1"/>
  <c r="BY395" i="18" s="1"/>
  <c r="BX395" i="18"/>
  <c r="BW395" i="18" s="1"/>
  <c r="BX396" i="18" l="1"/>
  <c r="BW396" i="18" s="1"/>
  <c r="BZ396" i="18"/>
  <c r="BY396" i="18" s="1"/>
  <c r="BX397" i="18" l="1"/>
  <c r="BW397" i="18"/>
  <c r="BZ397" i="18"/>
  <c r="BY397" i="18" s="1"/>
  <c r="BZ398" i="18" l="1"/>
  <c r="BY398" i="18" s="1"/>
  <c r="BX398" i="18"/>
  <c r="BW398" i="18" s="1"/>
  <c r="BZ399" i="18" l="1"/>
  <c r="BY399" i="18" s="1"/>
  <c r="BX399" i="18"/>
  <c r="BW399" i="18" s="1"/>
  <c r="BX400" i="18" l="1"/>
  <c r="BW400" i="18" s="1"/>
  <c r="BZ400" i="18"/>
  <c r="BY400" i="18" s="1"/>
  <c r="BX401" i="18" l="1"/>
  <c r="BW401" i="18" s="1"/>
  <c r="BZ401" i="18"/>
  <c r="BY401" i="18" s="1"/>
  <c r="BZ402" i="18" l="1"/>
  <c r="BY402" i="18" s="1"/>
  <c r="BX402" i="18"/>
  <c r="BW402" i="18" s="1"/>
  <c r="BZ403" i="18" l="1"/>
  <c r="BY403" i="18" s="1"/>
  <c r="BX403" i="18"/>
  <c r="BW403" i="18" s="1"/>
  <c r="BX404" i="18" l="1"/>
  <c r="BW404" i="18" s="1"/>
  <c r="BZ404" i="18"/>
  <c r="BY404" i="18" s="1"/>
  <c r="BX405" i="18" l="1"/>
  <c r="BW405" i="18" s="1"/>
  <c r="BZ405" i="18"/>
  <c r="BY405" i="18" s="1"/>
  <c r="BZ406" i="18" l="1"/>
  <c r="BY406" i="18" s="1"/>
  <c r="BX406" i="18"/>
  <c r="BW406" i="18" s="1"/>
  <c r="BZ407" i="18" l="1"/>
  <c r="BY407" i="18" s="1"/>
  <c r="BX407" i="18"/>
  <c r="BW407" i="18" s="1"/>
  <c r="BS37" i="18" l="1"/>
  <c r="AN86" i="18"/>
  <c r="AP86" i="18"/>
  <c r="BR210" i="18"/>
  <c r="BT210" i="18"/>
  <c r="CJ43" i="18"/>
  <c r="CJ44" i="18"/>
  <c r="CJ45" i="18"/>
  <c r="CJ46" i="18"/>
  <c r="CJ47" i="18"/>
  <c r="CJ48" i="18"/>
  <c r="CJ49" i="18"/>
  <c r="CJ50" i="18"/>
  <c r="CJ51" i="18"/>
  <c r="CJ52" i="18"/>
  <c r="CJ53" i="18"/>
  <c r="CJ54" i="18"/>
  <c r="CJ55" i="18"/>
  <c r="CJ56" i="18"/>
  <c r="CJ57" i="18"/>
  <c r="CJ58" i="18"/>
  <c r="CJ59" i="18"/>
  <c r="CJ60" i="18"/>
  <c r="CJ61" i="18"/>
  <c r="CJ62" i="18"/>
  <c r="CJ63" i="18"/>
  <c r="CJ64" i="18"/>
  <c r="CJ65" i="18"/>
  <c r="CJ66" i="18"/>
  <c r="CJ67" i="18"/>
  <c r="CJ68" i="18"/>
  <c r="CJ69" i="18"/>
  <c r="CJ70" i="18"/>
  <c r="CJ71" i="18"/>
  <c r="CJ72" i="18"/>
  <c r="CJ73" i="18"/>
  <c r="CJ74" i="18"/>
  <c r="CJ75" i="18"/>
  <c r="CJ76" i="18"/>
  <c r="CJ77" i="18"/>
  <c r="CJ78" i="18"/>
  <c r="CJ79" i="18"/>
  <c r="CJ80" i="18"/>
  <c r="CJ81" i="18"/>
  <c r="CJ82" i="18"/>
  <c r="CJ83" i="18"/>
  <c r="CJ84" i="18"/>
  <c r="CJ85" i="18"/>
  <c r="CJ86" i="18"/>
  <c r="CJ87" i="18"/>
  <c r="CJ88" i="18"/>
  <c r="CJ89" i="18"/>
  <c r="CJ90" i="18"/>
  <c r="CJ91" i="18"/>
  <c r="CJ92" i="18"/>
  <c r="CJ93" i="18"/>
  <c r="CJ94" i="18"/>
  <c r="CJ95" i="18"/>
  <c r="CJ96" i="18"/>
  <c r="CJ97" i="18"/>
  <c r="CJ98" i="18"/>
  <c r="CJ99" i="18"/>
  <c r="CJ100" i="18"/>
  <c r="CJ101" i="18"/>
  <c r="CJ102" i="18"/>
  <c r="CJ103" i="18"/>
  <c r="CJ104" i="18"/>
  <c r="CJ105" i="18"/>
  <c r="CJ106" i="18"/>
  <c r="CJ107" i="18"/>
  <c r="CJ108" i="18"/>
  <c r="CJ109" i="18"/>
  <c r="CJ110" i="18"/>
  <c r="CJ111" i="18"/>
  <c r="CJ112" i="18"/>
  <c r="CJ113" i="18"/>
  <c r="CJ114" i="18"/>
  <c r="CJ115" i="18"/>
  <c r="CJ116" i="18"/>
  <c r="CJ117" i="18"/>
  <c r="CJ118" i="18"/>
  <c r="CJ119" i="18"/>
  <c r="CJ120" i="18"/>
  <c r="CJ121" i="18"/>
  <c r="CJ122" i="18"/>
  <c r="CJ123" i="18"/>
  <c r="CJ124" i="18"/>
  <c r="CJ125" i="18"/>
  <c r="CJ126" i="18"/>
  <c r="CJ127" i="18"/>
  <c r="CJ128" i="18"/>
  <c r="CJ129" i="18"/>
  <c r="CJ130" i="18"/>
  <c r="CJ131" i="18"/>
  <c r="CJ132" i="18"/>
  <c r="CJ133" i="18"/>
  <c r="CJ134" i="18"/>
  <c r="CJ135" i="18"/>
  <c r="CJ136" i="18"/>
  <c r="CJ137" i="18"/>
  <c r="CJ138" i="18"/>
  <c r="CJ139" i="18"/>
  <c r="CJ140" i="18"/>
  <c r="CJ141" i="18"/>
  <c r="CJ142" i="18"/>
  <c r="CJ143" i="18"/>
  <c r="CJ144" i="18"/>
  <c r="CJ145" i="18"/>
  <c r="CJ146" i="18"/>
  <c r="CJ147" i="18"/>
  <c r="CJ148" i="18"/>
  <c r="CJ149" i="18"/>
  <c r="CJ150" i="18"/>
  <c r="CJ151" i="18"/>
  <c r="CJ152" i="18"/>
  <c r="CJ153" i="18"/>
  <c r="CJ154" i="18"/>
  <c r="CJ155" i="18"/>
  <c r="CJ156" i="18"/>
  <c r="CJ157" i="18"/>
  <c r="CJ158" i="18"/>
  <c r="CJ159" i="18"/>
  <c r="CJ160" i="18"/>
  <c r="CJ161" i="18"/>
  <c r="CJ162" i="18"/>
  <c r="CJ163" i="18"/>
  <c r="CJ164" i="18"/>
  <c r="CJ165" i="18"/>
  <c r="CJ166" i="18"/>
  <c r="CJ167" i="18"/>
  <c r="CJ168" i="18"/>
  <c r="CJ169" i="18"/>
  <c r="CJ170" i="18"/>
  <c r="CJ171" i="18"/>
  <c r="CJ172" i="18"/>
  <c r="CJ173" i="18"/>
  <c r="CJ174" i="18"/>
  <c r="CJ175" i="18"/>
  <c r="CJ176" i="18"/>
  <c r="CJ177" i="18"/>
  <c r="CJ178" i="18"/>
  <c r="CJ179" i="18"/>
  <c r="CJ180" i="18"/>
  <c r="CJ181" i="18"/>
  <c r="CJ182" i="18"/>
  <c r="CJ183" i="18"/>
  <c r="CJ184" i="18"/>
  <c r="CJ185" i="18"/>
  <c r="CJ186" i="18"/>
  <c r="CJ187" i="18"/>
  <c r="CJ188" i="18"/>
  <c r="CJ189" i="18"/>
  <c r="CJ190" i="18"/>
  <c r="CJ191" i="18"/>
  <c r="CJ192" i="18"/>
  <c r="CJ193" i="18"/>
  <c r="CJ194" i="18"/>
  <c r="CJ195" i="18"/>
  <c r="CJ196" i="18"/>
  <c r="CJ197" i="18"/>
  <c r="CJ198" i="18"/>
  <c r="CJ199" i="18"/>
  <c r="CJ200" i="18"/>
  <c r="CJ201" i="18"/>
  <c r="CJ202" i="18"/>
  <c r="CJ203" i="18"/>
  <c r="CJ204" i="18"/>
  <c r="CJ205" i="18"/>
  <c r="CJ206" i="18"/>
  <c r="CJ405" i="18"/>
  <c r="CJ406" i="18"/>
  <c r="CJ407" i="18"/>
  <c r="CJ408" i="18"/>
  <c r="CJ409" i="18"/>
  <c r="CJ410" i="18"/>
  <c r="CJ411" i="18"/>
  <c r="CJ412" i="18"/>
  <c r="CJ413" i="18"/>
  <c r="CJ414" i="18"/>
  <c r="CJ415" i="18"/>
  <c r="CJ416" i="18"/>
  <c r="CJ417" i="18"/>
  <c r="CJ418" i="18"/>
  <c r="CJ419" i="18"/>
  <c r="CJ420" i="18"/>
  <c r="AN87" i="18" l="1"/>
  <c r="AM87" i="18" s="1"/>
  <c r="AP87" i="18"/>
  <c r="AO87" i="18" s="1"/>
  <c r="CJ207" i="18"/>
  <c r="BT211" i="18"/>
  <c r="BS211" i="18" s="1"/>
  <c r="BR211" i="18"/>
  <c r="BQ211" i="18" s="1"/>
  <c r="AN88" i="18" l="1"/>
  <c r="AM88" i="18" s="1"/>
  <c r="AP88" i="18"/>
  <c r="AO88" i="18" s="1"/>
  <c r="CJ208" i="18"/>
  <c r="BR212" i="18"/>
  <c r="BQ212" i="18" s="1"/>
  <c r="BT212" i="18"/>
  <c r="BS212" i="18" s="1"/>
  <c r="CJ209" i="18" s="1"/>
  <c r="AP89" i="18" l="1"/>
  <c r="AO89" i="18" s="1"/>
  <c r="AN89" i="18"/>
  <c r="AM89" i="18" s="1"/>
  <c r="BT213" i="18"/>
  <c r="BS213" i="18" s="1"/>
  <c r="CJ210" i="18" s="1"/>
  <c r="BR213" i="18"/>
  <c r="BQ213" i="18" s="1"/>
  <c r="BR214" i="18" l="1"/>
  <c r="BQ214" i="18" s="1"/>
  <c r="BT214" i="18"/>
  <c r="BS214" i="18" s="1"/>
  <c r="CJ211" i="18" s="1"/>
  <c r="BT215" i="18" l="1"/>
  <c r="BS215" i="18" s="1"/>
  <c r="CJ212" i="18" s="1"/>
  <c r="BR215" i="18"/>
  <c r="BQ215" i="18" s="1"/>
  <c r="BT216" i="18" l="1"/>
  <c r="BS216" i="18" s="1"/>
  <c r="CJ213" i="18" s="1"/>
  <c r="BR216" i="18"/>
  <c r="BQ216" i="18" s="1"/>
  <c r="BT217" i="18" l="1"/>
  <c r="BS217" i="18" s="1"/>
  <c r="CJ214" i="18" s="1"/>
  <c r="BR217" i="18"/>
  <c r="BQ217" i="18" s="1"/>
  <c r="BT218" i="18" l="1"/>
  <c r="BS218" i="18" s="1"/>
  <c r="CJ215" i="18" s="1"/>
  <c r="BR218" i="18"/>
  <c r="BQ218" i="18" s="1"/>
  <c r="BT219" i="18" l="1"/>
  <c r="BS219" i="18" s="1"/>
  <c r="CJ216" i="18" s="1"/>
  <c r="BR219" i="18"/>
  <c r="BQ219" i="18" s="1"/>
  <c r="BT220" i="18" l="1"/>
  <c r="BS220" i="18" s="1"/>
  <c r="CJ217" i="18" s="1"/>
  <c r="BR220" i="18"/>
  <c r="BQ220" i="18" s="1"/>
  <c r="BR221" i="18" l="1"/>
  <c r="BQ221" i="18" s="1"/>
  <c r="BT221" i="18"/>
  <c r="BS221" i="18" s="1"/>
  <c r="CJ218" i="18" s="1"/>
  <c r="BT222" i="18" l="1"/>
  <c r="BS222" i="18" s="1"/>
  <c r="CJ219" i="18" s="1"/>
  <c r="BR222" i="18"/>
  <c r="BQ222" i="18" s="1"/>
  <c r="BR223" i="18" l="1"/>
  <c r="BQ223" i="18" s="1"/>
  <c r="BT223" i="18"/>
  <c r="BS223" i="18" s="1"/>
  <c r="CJ220" i="18" s="1"/>
  <c r="BT224" i="18" l="1"/>
  <c r="BS224" i="18" s="1"/>
  <c r="CJ221" i="18" s="1"/>
  <c r="BR224" i="18"/>
  <c r="BQ224" i="18" s="1"/>
  <c r="BR225" i="18" l="1"/>
  <c r="BQ225" i="18" s="1"/>
  <c r="BT225" i="18"/>
  <c r="BS225" i="18" s="1"/>
  <c r="CJ222" i="18" s="1"/>
  <c r="BT226" i="18" l="1"/>
  <c r="BS226" i="18" s="1"/>
  <c r="CJ223" i="18" s="1"/>
  <c r="BR226" i="18"/>
  <c r="BQ226" i="18" s="1"/>
  <c r="BT227" i="18" l="1"/>
  <c r="BS227" i="18" s="1"/>
  <c r="CJ224" i="18" s="1"/>
  <c r="BR227" i="18"/>
  <c r="BQ227" i="18" s="1"/>
  <c r="BR228" i="18" l="1"/>
  <c r="BQ228" i="18" s="1"/>
  <c r="BT228" i="18"/>
  <c r="BS228" i="18" s="1"/>
  <c r="CJ225" i="18" s="1"/>
  <c r="BT229" i="18" l="1"/>
  <c r="BS229" i="18" s="1"/>
  <c r="CJ226" i="18" s="1"/>
  <c r="BR229" i="18"/>
  <c r="BQ229" i="18" s="1"/>
  <c r="BR230" i="18" l="1"/>
  <c r="BQ230" i="18" s="1"/>
  <c r="BT230" i="18"/>
  <c r="BS230" i="18" s="1"/>
  <c r="CJ227" i="18" s="1"/>
  <c r="BT231" i="18" l="1"/>
  <c r="BS231" i="18" s="1"/>
  <c r="CJ228" i="18" s="1"/>
  <c r="BR231" i="18"/>
  <c r="BQ231" i="18" s="1"/>
  <c r="BT232" i="18" l="1"/>
  <c r="BS232" i="18" s="1"/>
  <c r="CJ229" i="18" s="1"/>
  <c r="BR232" i="18"/>
  <c r="BQ232" i="18" s="1"/>
  <c r="BT233" i="18" l="1"/>
  <c r="BS233" i="18" s="1"/>
  <c r="CJ230" i="18" s="1"/>
  <c r="BR233" i="18"/>
  <c r="BQ233" i="18" s="1"/>
  <c r="BR234" i="18" l="1"/>
  <c r="BQ234" i="18" s="1"/>
  <c r="BT234" i="18"/>
  <c r="BS234" i="18" s="1"/>
  <c r="CJ231" i="18" s="1"/>
  <c r="BR235" i="18" l="1"/>
  <c r="BQ235" i="18" s="1"/>
  <c r="BT235" i="18"/>
  <c r="BS235" i="18" s="1"/>
  <c r="CJ232" i="18" s="1"/>
  <c r="BR236" i="18" l="1"/>
  <c r="BQ236" i="18" s="1"/>
  <c r="BT236" i="18"/>
  <c r="BS236" i="18" s="1"/>
  <c r="CJ233" i="18" s="1"/>
  <c r="BT237" i="18" l="1"/>
  <c r="BS237" i="18" s="1"/>
  <c r="CJ234" i="18" s="1"/>
  <c r="BR237" i="18"/>
  <c r="BQ237" i="18" s="1"/>
  <c r="BR238" i="18" l="1"/>
  <c r="BQ238" i="18" s="1"/>
  <c r="BT238" i="18"/>
  <c r="BS238" i="18" s="1"/>
  <c r="CJ235" i="18" s="1"/>
  <c r="BT239" i="18" l="1"/>
  <c r="BS239" i="18" s="1"/>
  <c r="CJ236" i="18" s="1"/>
  <c r="BR239" i="18"/>
  <c r="BQ239" i="18" s="1"/>
  <c r="BT240" i="18" l="1"/>
  <c r="BS240" i="18" s="1"/>
  <c r="CJ237" i="18" s="1"/>
  <c r="BR240" i="18"/>
  <c r="BQ240" i="18" s="1"/>
  <c r="BR241" i="18" l="1"/>
  <c r="BQ241" i="18" s="1"/>
  <c r="BT241" i="18"/>
  <c r="BS241" i="18" s="1"/>
  <c r="CJ238" i="18" s="1"/>
  <c r="BT242" i="18" l="1"/>
  <c r="BS242" i="18" s="1"/>
  <c r="BR242" i="18"/>
  <c r="BQ242" i="18" s="1"/>
  <c r="BR243" i="18" l="1"/>
  <c r="BQ243" i="18" s="1"/>
  <c r="BT243" i="18"/>
  <c r="BS243" i="18" s="1"/>
  <c r="BT244" i="18" l="1"/>
  <c r="BS244" i="18" s="1"/>
  <c r="BR244" i="18"/>
  <c r="BQ244" i="18" s="1"/>
  <c r="BT245" i="18" l="1"/>
  <c r="BS245" i="18" s="1"/>
  <c r="BR245" i="18"/>
  <c r="BQ245" i="18" s="1"/>
  <c r="BT246" i="18" l="1"/>
  <c r="BS246" i="18" s="1"/>
  <c r="BR246" i="18"/>
  <c r="BQ246" i="18" s="1"/>
  <c r="BR247" i="18" l="1"/>
  <c r="BQ247" i="18" s="1"/>
  <c r="BT247" i="18"/>
  <c r="BS247" i="18" s="1"/>
  <c r="BT248" i="18" l="1"/>
  <c r="BS248" i="18" s="1"/>
  <c r="BR248" i="18"/>
  <c r="BQ248" i="18" s="1"/>
  <c r="BR249" i="18" l="1"/>
  <c r="BQ249" i="18" s="1"/>
  <c r="BT249" i="18"/>
  <c r="BS249" i="18" s="1"/>
  <c r="BT250" i="18" l="1"/>
  <c r="BS250" i="18" s="1"/>
  <c r="BR250" i="18"/>
  <c r="BQ250" i="18" s="1"/>
  <c r="BT251" i="18" l="1"/>
  <c r="BS251" i="18" s="1"/>
  <c r="BR251" i="18"/>
  <c r="BQ251" i="18" s="1"/>
  <c r="BT252" i="18" l="1"/>
  <c r="BS252" i="18" s="1"/>
  <c r="BR252" i="18"/>
  <c r="BQ252" i="18" s="1"/>
  <c r="BT253" i="18" l="1"/>
  <c r="BS253" i="18" s="1"/>
  <c r="BR253" i="18"/>
  <c r="BQ253" i="18" s="1"/>
  <c r="BT254" i="18" l="1"/>
  <c r="BS254" i="18" s="1"/>
  <c r="BR254" i="18"/>
  <c r="BQ254" i="18" s="1"/>
  <c r="BT255" i="18" l="1"/>
  <c r="BS255" i="18" s="1"/>
  <c r="BR255" i="18"/>
  <c r="BQ255" i="18" s="1"/>
  <c r="BT256" i="18" l="1"/>
  <c r="BS256" i="18" s="1"/>
  <c r="BR256" i="18"/>
  <c r="BQ256" i="18" s="1"/>
  <c r="BT257" i="18" l="1"/>
  <c r="BS257" i="18" s="1"/>
  <c r="BR257" i="18"/>
  <c r="BQ257" i="18" s="1"/>
  <c r="BT258" i="18" l="1"/>
  <c r="BS258" i="18" s="1"/>
  <c r="BR258" i="18"/>
  <c r="BQ258" i="18" s="1"/>
  <c r="BT259" i="18" l="1"/>
  <c r="BS259" i="18" s="1"/>
  <c r="BR259" i="18"/>
  <c r="BQ259" i="18" s="1"/>
  <c r="BR260" i="18" l="1"/>
  <c r="BQ260" i="18" s="1"/>
  <c r="BT260" i="18"/>
  <c r="BS260" i="18" s="1"/>
  <c r="BR261" i="18" l="1"/>
  <c r="BQ261" i="18" s="1"/>
  <c r="BT261" i="18"/>
  <c r="BS261" i="18" s="1"/>
  <c r="BR262" i="18" l="1"/>
  <c r="BQ262" i="18" s="1"/>
  <c r="BT262" i="18"/>
  <c r="BS262" i="18" s="1"/>
  <c r="BR263" i="18" l="1"/>
  <c r="BQ263" i="18" s="1"/>
  <c r="BT263" i="18"/>
  <c r="BS263" i="18" s="1"/>
  <c r="BR264" i="18" l="1"/>
  <c r="BQ264" i="18" s="1"/>
  <c r="BT264" i="18"/>
  <c r="BS264" i="18" s="1"/>
  <c r="BR265" i="18" l="1"/>
  <c r="BQ265" i="18" s="1"/>
  <c r="BT265" i="18"/>
  <c r="BS265" i="18" s="1"/>
  <c r="BT266" i="18" l="1"/>
  <c r="BS266" i="18" s="1"/>
  <c r="BR266" i="18"/>
  <c r="BQ266" i="18" s="1"/>
  <c r="BR267" i="18" l="1"/>
  <c r="BQ267" i="18" s="1"/>
  <c r="BT267" i="18"/>
  <c r="BS267" i="18" s="1"/>
  <c r="BR268" i="18" l="1"/>
  <c r="BQ268" i="18" s="1"/>
  <c r="BT268" i="18"/>
  <c r="BS268" i="18" s="1"/>
  <c r="BR269" i="18" l="1"/>
  <c r="BQ269" i="18" s="1"/>
  <c r="BT269" i="18"/>
  <c r="BS269" i="18" s="1"/>
  <c r="BT270" i="18" l="1"/>
  <c r="BS270" i="18" s="1"/>
  <c r="BR270" i="18"/>
  <c r="BQ270" i="18" s="1"/>
  <c r="BR271" i="18" l="1"/>
  <c r="BQ271" i="18" s="1"/>
  <c r="BT271" i="18"/>
  <c r="BS271" i="18" s="1"/>
  <c r="BR272" i="18" l="1"/>
  <c r="BQ272" i="18" s="1"/>
  <c r="BT272" i="18"/>
  <c r="BS272" i="18" s="1"/>
  <c r="BR273" i="18" l="1"/>
  <c r="BQ273" i="18" s="1"/>
  <c r="BT273" i="18"/>
  <c r="BS273" i="18" s="1"/>
  <c r="BR274" i="18" l="1"/>
  <c r="BQ274" i="18" s="1"/>
  <c r="BT274" i="18"/>
  <c r="BS274" i="18" s="1"/>
  <c r="BR275" i="18" l="1"/>
  <c r="BQ275" i="18" s="1"/>
  <c r="BT275" i="18"/>
  <c r="BS275" i="18" s="1"/>
  <c r="BR276" i="18" l="1"/>
  <c r="BQ276" i="18" s="1"/>
  <c r="BT276" i="18"/>
  <c r="BS276" i="18" s="1"/>
  <c r="BR277" i="18" l="1"/>
  <c r="BQ277" i="18" s="1"/>
  <c r="BT277" i="18"/>
  <c r="BS277" i="18" s="1"/>
  <c r="BT278" i="18" l="1"/>
  <c r="BS278" i="18" s="1"/>
  <c r="BR278" i="18"/>
  <c r="BQ278" i="18" s="1"/>
  <c r="BR279" i="18" l="1"/>
  <c r="BQ279" i="18" s="1"/>
  <c r="BT279" i="18"/>
  <c r="BS279" i="18" s="1"/>
  <c r="BR280" i="18" l="1"/>
  <c r="BQ280" i="18" s="1"/>
  <c r="BT280" i="18"/>
  <c r="BS280" i="18" s="1"/>
  <c r="BR281" i="18" l="1"/>
  <c r="BQ281" i="18" s="1"/>
  <c r="BT281" i="18"/>
  <c r="BS281" i="18" s="1"/>
  <c r="BT282" i="18" l="1"/>
  <c r="BS282" i="18" s="1"/>
  <c r="BR282" i="18"/>
  <c r="BQ282" i="18" s="1"/>
  <c r="BR283" i="18" l="1"/>
  <c r="BQ283" i="18" s="1"/>
  <c r="BT283" i="18"/>
  <c r="BS283" i="18" s="1"/>
  <c r="BT284" i="18" l="1"/>
  <c r="BS284" i="18" s="1"/>
  <c r="BR284" i="18"/>
  <c r="BQ284" i="18" s="1"/>
  <c r="BT285" i="18" l="1"/>
  <c r="BS285" i="18" s="1"/>
  <c r="BR285" i="18"/>
  <c r="BQ285" i="18" s="1"/>
  <c r="BR286" i="18" l="1"/>
  <c r="BQ286" i="18" s="1"/>
  <c r="BT286" i="18"/>
  <c r="BS286" i="18" s="1"/>
  <c r="BR287" i="18" l="1"/>
  <c r="BQ287" i="18" s="1"/>
  <c r="BT287" i="18"/>
  <c r="BS287" i="18" s="1"/>
  <c r="BR288" i="18" l="1"/>
  <c r="BQ288" i="18" s="1"/>
  <c r="BT288" i="18"/>
  <c r="BS288" i="18" s="1"/>
  <c r="BR289" i="18" l="1"/>
  <c r="BQ289" i="18" s="1"/>
  <c r="BT289" i="18"/>
  <c r="BS289" i="18" s="1"/>
  <c r="BT290" i="18" l="1"/>
  <c r="BS290" i="18" s="1"/>
  <c r="BR290" i="18"/>
  <c r="BQ290" i="18" s="1"/>
  <c r="BT291" i="18" l="1"/>
  <c r="BS291" i="18" s="1"/>
  <c r="BR291" i="18"/>
  <c r="BQ291" i="18" s="1"/>
  <c r="BT292" i="18" l="1"/>
  <c r="BS292" i="18" s="1"/>
  <c r="BR292" i="18"/>
  <c r="BQ292" i="18" s="1"/>
  <c r="BR293" i="18" l="1"/>
  <c r="BQ293" i="18" s="1"/>
  <c r="BT293" i="18"/>
  <c r="BS293" i="18" s="1"/>
  <c r="BR294" i="18" l="1"/>
  <c r="BQ294" i="18" s="1"/>
  <c r="BT294" i="18"/>
  <c r="BS294" i="18" s="1"/>
  <c r="BT295" i="18" l="1"/>
  <c r="BS295" i="18" s="1"/>
  <c r="BR295" i="18"/>
  <c r="BQ295" i="18" s="1"/>
  <c r="BR296" i="18" l="1"/>
  <c r="BQ296" i="18" s="1"/>
  <c r="BT296" i="18"/>
  <c r="BS296" i="18" s="1"/>
  <c r="BT297" i="18" l="1"/>
  <c r="BS297" i="18" s="1"/>
  <c r="BR297" i="18"/>
  <c r="BQ297" i="18" s="1"/>
  <c r="BT298" i="18" l="1"/>
  <c r="BS298" i="18" s="1"/>
  <c r="BR298" i="18"/>
  <c r="BQ298" i="18" s="1"/>
  <c r="BR299" i="18" l="1"/>
  <c r="BQ299" i="18" s="1"/>
  <c r="BT299" i="18"/>
  <c r="BS299" i="18" s="1"/>
  <c r="BT300" i="18" l="1"/>
  <c r="BS300" i="18" s="1"/>
  <c r="BR300" i="18"/>
  <c r="BQ300" i="18" s="1"/>
  <c r="BR301" i="18" l="1"/>
  <c r="BQ301" i="18" s="1"/>
  <c r="BT301" i="18"/>
  <c r="BS301" i="18" s="1"/>
  <c r="BT302" i="18" l="1"/>
  <c r="BS302" i="18" s="1"/>
  <c r="BR302" i="18"/>
  <c r="BQ302" i="18" s="1"/>
  <c r="BR303" i="18" l="1"/>
  <c r="BQ303" i="18" s="1"/>
  <c r="BT303" i="18"/>
  <c r="BS303" i="18" s="1"/>
  <c r="BR304" i="18" l="1"/>
  <c r="BQ304" i="18" s="1"/>
  <c r="BT304" i="18"/>
  <c r="BS304" i="18" s="1"/>
  <c r="BR305" i="18" l="1"/>
  <c r="BQ305" i="18" s="1"/>
  <c r="BT305" i="18"/>
  <c r="BS305" i="18" s="1"/>
  <c r="BR306" i="18" l="1"/>
  <c r="BQ306" i="18" s="1"/>
  <c r="BT306" i="18"/>
  <c r="BS306" i="18" s="1"/>
  <c r="BT307" i="18" l="1"/>
  <c r="BS307" i="18" s="1"/>
  <c r="BR307" i="18"/>
  <c r="BQ307" i="18" s="1"/>
  <c r="BT308" i="18" l="1"/>
  <c r="BS308" i="18" s="1"/>
  <c r="BR308" i="18"/>
  <c r="BQ308" i="18" s="1"/>
  <c r="BR309" i="18" l="1"/>
  <c r="BQ309" i="18" s="1"/>
  <c r="BT309" i="18"/>
  <c r="BS309" i="18" s="1"/>
  <c r="BT310" i="18" l="1"/>
  <c r="BS310" i="18" s="1"/>
  <c r="BR310" i="18"/>
  <c r="BQ310" i="18" s="1"/>
  <c r="BR311" i="18" l="1"/>
  <c r="BQ311" i="18" s="1"/>
  <c r="BT311" i="18"/>
  <c r="BS311" i="18" s="1"/>
  <c r="BR312" i="18" l="1"/>
  <c r="BQ312" i="18" s="1"/>
  <c r="BT312" i="18"/>
  <c r="BS312" i="18" s="1"/>
  <c r="BR313" i="18" l="1"/>
  <c r="BQ313" i="18" s="1"/>
  <c r="BT313" i="18"/>
  <c r="BS313" i="18" s="1"/>
  <c r="BR314" i="18" l="1"/>
  <c r="BQ314" i="18" s="1"/>
  <c r="BT314" i="18"/>
  <c r="BS314" i="18" s="1"/>
  <c r="BR315" i="18" l="1"/>
  <c r="BQ315" i="18" s="1"/>
  <c r="BT315" i="18"/>
  <c r="BS315" i="18" s="1"/>
  <c r="BR316" i="18" l="1"/>
  <c r="BQ316" i="18" s="1"/>
  <c r="BT316" i="18"/>
  <c r="BS316" i="18" s="1"/>
  <c r="BT317" i="18" l="1"/>
  <c r="BS317" i="18" s="1"/>
  <c r="BR317" i="18"/>
  <c r="BQ317" i="18" s="1"/>
  <c r="BR318" i="18" l="1"/>
  <c r="BQ318" i="18" s="1"/>
  <c r="BT318" i="18"/>
  <c r="BS318" i="18" s="1"/>
  <c r="BR319" i="18" l="1"/>
  <c r="BQ319" i="18" s="1"/>
  <c r="BT319" i="18"/>
  <c r="BS319" i="18" s="1"/>
  <c r="BT320" i="18" l="1"/>
  <c r="BS320" i="18" s="1"/>
  <c r="BR320" i="18"/>
  <c r="BQ320" i="18" s="1"/>
  <c r="BR321" i="18" l="1"/>
  <c r="BQ321" i="18" s="1"/>
  <c r="BT321" i="18"/>
  <c r="BS321" i="18" s="1"/>
  <c r="BT322" i="18" l="1"/>
  <c r="BS322" i="18" s="1"/>
  <c r="BR322" i="18"/>
  <c r="BQ322" i="18" s="1"/>
  <c r="BT323" i="18" l="1"/>
  <c r="BS323" i="18" s="1"/>
  <c r="BR323" i="18"/>
  <c r="BQ323" i="18" s="1"/>
  <c r="BR324" i="18" l="1"/>
  <c r="BQ324" i="18" s="1"/>
  <c r="BT324" i="18"/>
  <c r="BS324" i="18" s="1"/>
  <c r="BR325" i="18" l="1"/>
  <c r="BQ325" i="18" s="1"/>
  <c r="BT325" i="18"/>
  <c r="BS325" i="18" s="1"/>
  <c r="BR326" i="18" l="1"/>
  <c r="BQ326" i="18" s="1"/>
  <c r="BT326" i="18"/>
  <c r="BS326" i="18" s="1"/>
  <c r="BR327" i="18" l="1"/>
  <c r="BQ327" i="18" s="1"/>
  <c r="BT327" i="18"/>
  <c r="BS327" i="18" s="1"/>
  <c r="BT328" i="18" l="1"/>
  <c r="BS328" i="18" s="1"/>
  <c r="BR328" i="18"/>
  <c r="BQ328" i="18" s="1"/>
  <c r="BT329" i="18" l="1"/>
  <c r="BS329" i="18" s="1"/>
  <c r="BR329" i="18"/>
  <c r="BQ329" i="18" s="1"/>
  <c r="BR330" i="18" l="1"/>
  <c r="BQ330" i="18" s="1"/>
  <c r="BT330" i="18"/>
  <c r="BS330" i="18" s="1"/>
  <c r="BT331" i="18" l="1"/>
  <c r="BS331" i="18" s="1"/>
  <c r="BR331" i="18"/>
  <c r="BQ331" i="18" s="1"/>
  <c r="BR332" i="18" l="1"/>
  <c r="BQ332" i="18" s="1"/>
  <c r="BT332" i="18"/>
  <c r="BS332" i="18" s="1"/>
  <c r="BR333" i="18" l="1"/>
  <c r="BQ333" i="18" s="1"/>
  <c r="BT333" i="18"/>
  <c r="BS333" i="18" s="1"/>
  <c r="BR334" i="18" l="1"/>
  <c r="BQ334" i="18" s="1"/>
  <c r="BT334" i="18"/>
  <c r="BS334" i="18" s="1"/>
  <c r="BR335" i="18" l="1"/>
  <c r="BQ335" i="18" s="1"/>
  <c r="BT335" i="18"/>
  <c r="BS335" i="18" s="1"/>
  <c r="BT336" i="18" l="1"/>
  <c r="BS336" i="18" s="1"/>
  <c r="BR336" i="18"/>
  <c r="BQ336" i="18" s="1"/>
  <c r="BT337" i="18" l="1"/>
  <c r="BS337" i="18" s="1"/>
  <c r="BR337" i="18"/>
  <c r="BQ337" i="18" s="1"/>
  <c r="BR338" i="18" l="1"/>
  <c r="BQ338" i="18" s="1"/>
  <c r="BT338" i="18"/>
  <c r="BS338" i="18" s="1"/>
  <c r="BT339" i="18" l="1"/>
  <c r="BS339" i="18" s="1"/>
  <c r="BR339" i="18"/>
  <c r="BQ339" i="18" s="1"/>
  <c r="BT340" i="18" l="1"/>
  <c r="BS340" i="18" s="1"/>
  <c r="BR340" i="18"/>
  <c r="BQ340" i="18" s="1"/>
  <c r="BT341" i="18" l="1"/>
  <c r="BS341" i="18" s="1"/>
  <c r="BR341" i="18"/>
  <c r="BQ341" i="18" s="1"/>
  <c r="BT342" i="18" l="1"/>
  <c r="BS342" i="18" s="1"/>
  <c r="BR342" i="18"/>
  <c r="BQ342" i="18" s="1"/>
  <c r="BT343" i="18" l="1"/>
  <c r="BS343" i="18" s="1"/>
  <c r="BR343" i="18"/>
  <c r="BQ343" i="18" s="1"/>
  <c r="BR344" i="18" l="1"/>
  <c r="BQ344" i="18" s="1"/>
  <c r="BT344" i="18"/>
  <c r="BS344" i="18" s="1"/>
  <c r="BT345" i="18" l="1"/>
  <c r="BS345" i="18" s="1"/>
  <c r="BR345" i="18"/>
  <c r="BQ345" i="18" s="1"/>
  <c r="BT346" i="18" l="1"/>
  <c r="BS346" i="18" s="1"/>
  <c r="BR346" i="18"/>
  <c r="BQ346" i="18" s="1"/>
  <c r="BT347" i="18" l="1"/>
  <c r="BS347" i="18" s="1"/>
  <c r="BR347" i="18"/>
  <c r="BQ347" i="18" s="1"/>
  <c r="BR348" i="18" l="1"/>
  <c r="BQ348" i="18" s="1"/>
  <c r="BT348" i="18"/>
  <c r="BS348" i="18" s="1"/>
  <c r="BT349" i="18" l="1"/>
  <c r="BS349" i="18" s="1"/>
  <c r="BR349" i="18"/>
  <c r="BQ349" i="18" s="1"/>
  <c r="BT350" i="18" l="1"/>
  <c r="BS350" i="18" s="1"/>
  <c r="BR350" i="18"/>
  <c r="BQ350" i="18" s="1"/>
  <c r="BR351" i="18" l="1"/>
  <c r="BQ351" i="18" s="1"/>
  <c r="BT351" i="18"/>
  <c r="BS351" i="18" s="1"/>
  <c r="BT352" i="18" l="1"/>
  <c r="BS352" i="18" s="1"/>
  <c r="BR352" i="18"/>
  <c r="BQ352" i="18" s="1"/>
  <c r="BR353" i="18" l="1"/>
  <c r="BQ353" i="18" s="1"/>
  <c r="BT353" i="18"/>
  <c r="BS353" i="18" s="1"/>
  <c r="BR354" i="18" l="1"/>
  <c r="BQ354" i="18" s="1"/>
  <c r="BT354" i="18"/>
  <c r="BS354" i="18" s="1"/>
  <c r="BT355" i="18" l="1"/>
  <c r="BS355" i="18" s="1"/>
  <c r="BR355" i="18"/>
  <c r="BQ355" i="18" s="1"/>
  <c r="BT356" i="18" l="1"/>
  <c r="BS356" i="18" s="1"/>
  <c r="BR356" i="18"/>
  <c r="BQ356" i="18" s="1"/>
  <c r="BT357" i="18" l="1"/>
  <c r="BS357" i="18" s="1"/>
  <c r="BR357" i="18"/>
  <c r="BQ357" i="18" s="1"/>
  <c r="BT358" i="18" l="1"/>
  <c r="BS358" i="18" s="1"/>
  <c r="BR358" i="18"/>
  <c r="BQ358" i="18" s="1"/>
  <c r="BR359" i="18" l="1"/>
  <c r="BQ359" i="18" s="1"/>
  <c r="BT359" i="18"/>
  <c r="BS359" i="18" s="1"/>
  <c r="BR360" i="18" l="1"/>
  <c r="BQ360" i="18" s="1"/>
  <c r="BT360" i="18"/>
  <c r="BS360" i="18" s="1"/>
  <c r="BT361" i="18" l="1"/>
  <c r="BS361" i="18" s="1"/>
  <c r="BR361" i="18"/>
  <c r="BQ361" i="18" s="1"/>
  <c r="BT362" i="18" l="1"/>
  <c r="BS362" i="18" s="1"/>
  <c r="BR362" i="18"/>
  <c r="BQ362" i="18" s="1"/>
  <c r="BT363" i="18" l="1"/>
  <c r="BS363" i="18" s="1"/>
  <c r="BR363" i="18"/>
  <c r="BQ363" i="18" s="1"/>
  <c r="BT364" i="18" l="1"/>
  <c r="BS364" i="18" s="1"/>
  <c r="BR364" i="18"/>
  <c r="BQ364" i="18" s="1"/>
  <c r="BR365" i="18" l="1"/>
  <c r="BQ365" i="18" s="1"/>
  <c r="BT365" i="18"/>
  <c r="BS365" i="18" s="1"/>
  <c r="BT366" i="18" l="1"/>
  <c r="BS366" i="18" s="1"/>
  <c r="BR366" i="18"/>
  <c r="BQ366" i="18" s="1"/>
  <c r="BR367" i="18" l="1"/>
  <c r="BQ367" i="18" s="1"/>
  <c r="BT367" i="18"/>
  <c r="BS367" i="18" s="1"/>
  <c r="BT368" i="18" l="1"/>
  <c r="BS368" i="18" s="1"/>
  <c r="BR368" i="18"/>
  <c r="BQ368" i="18" s="1"/>
  <c r="BR369" i="18" l="1"/>
  <c r="BQ369" i="18" s="1"/>
  <c r="BT369" i="18"/>
  <c r="BS369" i="18" s="1"/>
  <c r="BT370" i="18" l="1"/>
  <c r="BS370" i="18" s="1"/>
  <c r="BR370" i="18"/>
  <c r="BQ370" i="18" s="1"/>
  <c r="BT371" i="18" l="1"/>
  <c r="BS371" i="18" s="1"/>
  <c r="BR371" i="18"/>
  <c r="BQ371" i="18" s="1"/>
  <c r="BT372" i="18" l="1"/>
  <c r="BS372" i="18" s="1"/>
  <c r="BR372" i="18"/>
  <c r="BQ372" i="18" s="1"/>
  <c r="BR373" i="18" l="1"/>
  <c r="BQ373" i="18" s="1"/>
  <c r="BT373" i="18"/>
  <c r="BS373" i="18" s="1"/>
  <c r="BR374" i="18" l="1"/>
  <c r="BQ374" i="18" s="1"/>
  <c r="BT374" i="18"/>
  <c r="BS374" i="18" s="1"/>
  <c r="BR375" i="18" l="1"/>
  <c r="BQ375" i="18" s="1"/>
  <c r="BT375" i="18"/>
  <c r="BS375" i="18" s="1"/>
  <c r="BT376" i="18" l="1"/>
  <c r="BS376" i="18" s="1"/>
  <c r="BR376" i="18"/>
  <c r="BQ376" i="18" s="1"/>
  <c r="BR377" i="18" l="1"/>
  <c r="BQ377" i="18" s="1"/>
  <c r="BT377" i="18"/>
  <c r="BS377" i="18" s="1"/>
  <c r="BT378" i="18" l="1"/>
  <c r="BS378" i="18" s="1"/>
  <c r="BR378" i="18"/>
  <c r="BQ378" i="18" s="1"/>
  <c r="BR379" i="18" l="1"/>
  <c r="BQ379" i="18" s="1"/>
  <c r="BT379" i="18"/>
  <c r="BS379" i="18" s="1"/>
  <c r="BR380" i="18" l="1"/>
  <c r="BQ380" i="18" s="1"/>
  <c r="BT380" i="18"/>
  <c r="BS380" i="18" s="1"/>
  <c r="BR381" i="18" l="1"/>
  <c r="BQ381" i="18" s="1"/>
  <c r="BT381" i="18"/>
  <c r="BS381" i="18" s="1"/>
  <c r="BT382" i="18" l="1"/>
  <c r="BS382" i="18" s="1"/>
  <c r="BR382" i="18"/>
  <c r="BQ382" i="18" s="1"/>
  <c r="BT383" i="18" l="1"/>
  <c r="BS383" i="18" s="1"/>
  <c r="BR383" i="18"/>
  <c r="BQ383" i="18" s="1"/>
  <c r="BR384" i="18" l="1"/>
  <c r="BQ384" i="18" s="1"/>
  <c r="BT384" i="18"/>
  <c r="BS384" i="18" s="1"/>
  <c r="BR385" i="18" l="1"/>
  <c r="BQ385" i="18" s="1"/>
  <c r="BT385" i="18"/>
  <c r="BS385" i="18" s="1"/>
  <c r="BR386" i="18" l="1"/>
  <c r="BQ386" i="18" s="1"/>
  <c r="BT386" i="18"/>
  <c r="BS386" i="18" s="1"/>
  <c r="BT387" i="18" l="1"/>
  <c r="BS387" i="18" s="1"/>
  <c r="BR387" i="18"/>
  <c r="BQ387" i="18" s="1"/>
  <c r="BR388" i="18" l="1"/>
  <c r="BQ388" i="18" s="1"/>
  <c r="BT388" i="18"/>
  <c r="BS388" i="18" s="1"/>
  <c r="BT389" i="18" l="1"/>
  <c r="BS389" i="18" s="1"/>
  <c r="BR389" i="18"/>
  <c r="BQ389" i="18" s="1"/>
  <c r="BT390" i="18" l="1"/>
  <c r="BS390" i="18" s="1"/>
  <c r="BR390" i="18"/>
  <c r="BQ390" i="18" s="1"/>
  <c r="BT391" i="18" l="1"/>
  <c r="BS391" i="18" s="1"/>
  <c r="BR391" i="18"/>
  <c r="BQ391" i="18" s="1"/>
  <c r="BR392" i="18" l="1"/>
  <c r="BQ392" i="18" s="1"/>
  <c r="BT392" i="18"/>
  <c r="BS392" i="18" s="1"/>
  <c r="BR393" i="18" l="1"/>
  <c r="BQ393" i="18" s="1"/>
  <c r="BT393" i="18"/>
  <c r="BS393" i="18" s="1"/>
  <c r="BR394" i="18" l="1"/>
  <c r="BQ394" i="18" s="1"/>
  <c r="BT394" i="18"/>
  <c r="BS394" i="18" s="1"/>
  <c r="BT395" i="18" l="1"/>
  <c r="BS395" i="18" s="1"/>
  <c r="BR395" i="18"/>
  <c r="BQ395" i="18" s="1"/>
  <c r="BR396" i="18" l="1"/>
  <c r="BQ396" i="18" s="1"/>
  <c r="BT396" i="18"/>
  <c r="BS396" i="18" s="1"/>
  <c r="BR397" i="18" l="1"/>
  <c r="BQ397" i="18" s="1"/>
  <c r="BT397" i="18"/>
  <c r="BS397" i="18" s="1"/>
  <c r="BT398" i="18" l="1"/>
  <c r="BS398" i="18" s="1"/>
  <c r="BR398" i="18"/>
  <c r="BQ398" i="18" s="1"/>
  <c r="BR399" i="18" l="1"/>
  <c r="BQ399" i="18" s="1"/>
  <c r="BT399" i="18"/>
  <c r="BS399" i="18" s="1"/>
  <c r="BR400" i="18" l="1"/>
  <c r="BQ400" i="18" s="1"/>
  <c r="BT400" i="18"/>
  <c r="BS400" i="18" s="1"/>
  <c r="BT401" i="18" l="1"/>
  <c r="BS401" i="18" s="1"/>
  <c r="BR401" i="18"/>
  <c r="BQ401" i="18" s="1"/>
  <c r="BR402" i="18" l="1"/>
  <c r="BQ402" i="18" s="1"/>
  <c r="BT402" i="18"/>
  <c r="BS402" i="18" s="1"/>
  <c r="BR403" i="18" l="1"/>
  <c r="BQ403" i="18" s="1"/>
  <c r="BT403" i="18"/>
  <c r="BS403" i="18" s="1"/>
  <c r="BR404" i="18" l="1"/>
  <c r="BQ404" i="18" s="1"/>
  <c r="BT404" i="18"/>
  <c r="BS404" i="18" s="1"/>
  <c r="BR405" i="18" l="1"/>
  <c r="BQ405" i="18" s="1"/>
  <c r="BT405" i="18"/>
  <c r="BS405" i="18" s="1"/>
  <c r="BR406" i="18" l="1"/>
  <c r="BQ406" i="18" s="1"/>
  <c r="BT406" i="18"/>
  <c r="BS406" i="18" s="1"/>
  <c r="BR407" i="18" l="1"/>
  <c r="BQ407" i="18" s="1"/>
  <c r="BT407" i="18"/>
  <c r="BS407" i="18" s="1"/>
  <c r="BM37" i="18" l="1"/>
  <c r="BG37" i="18"/>
  <c r="BP44" i="18"/>
  <c r="BP45" i="18" s="1"/>
  <c r="BP46" i="18" s="1"/>
  <c r="BP47" i="18" s="1"/>
  <c r="BP48" i="18" s="1"/>
  <c r="BP49" i="18" s="1"/>
  <c r="BP50" i="18" s="1"/>
  <c r="BP51" i="18" s="1"/>
  <c r="BP52" i="18" s="1"/>
  <c r="BP53" i="18" s="1"/>
  <c r="BP54" i="18" s="1"/>
  <c r="BP55" i="18" s="1"/>
  <c r="BP56" i="18" s="1"/>
  <c r="BP57" i="18" s="1"/>
  <c r="BP58" i="18" s="1"/>
  <c r="BP59" i="18" s="1"/>
  <c r="BP60" i="18" s="1"/>
  <c r="BP61" i="18" s="1"/>
  <c r="BP62" i="18" s="1"/>
  <c r="BP63" i="18" s="1"/>
  <c r="BP64" i="18" s="1"/>
  <c r="BP65" i="18" s="1"/>
  <c r="BP66" i="18" s="1"/>
  <c r="BP67" i="18" s="1"/>
  <c r="BP68" i="18" s="1"/>
  <c r="BP69" i="18" s="1"/>
  <c r="BP70" i="18" s="1"/>
  <c r="BP71" i="18" s="1"/>
  <c r="BP72" i="18" s="1"/>
  <c r="BP73" i="18" s="1"/>
  <c r="BP74" i="18" s="1"/>
  <c r="BP75" i="18" s="1"/>
  <c r="BP76" i="18" s="1"/>
  <c r="BP77" i="18" s="1"/>
  <c r="BP78" i="18" s="1"/>
  <c r="BP79" i="18" s="1"/>
  <c r="BP80" i="18" s="1"/>
  <c r="BP81" i="18" s="1"/>
  <c r="BP82" i="18" s="1"/>
  <c r="BP83" i="18" s="1"/>
  <c r="BP84" i="18" s="1"/>
  <c r="BP85" i="18" s="1"/>
  <c r="BP86" i="18" s="1"/>
  <c r="BP87" i="18" s="1"/>
  <c r="BP88" i="18" s="1"/>
  <c r="BP89" i="18" s="1"/>
  <c r="BP90" i="18" s="1"/>
  <c r="BP91" i="18" s="1"/>
  <c r="BP92" i="18" s="1"/>
  <c r="BP93" i="18" s="1"/>
  <c r="BP94" i="18" s="1"/>
  <c r="BP95" i="18" s="1"/>
  <c r="BP96" i="18" s="1"/>
  <c r="BP97" i="18" s="1"/>
  <c r="BP98" i="18" s="1"/>
  <c r="BP99" i="18" s="1"/>
  <c r="BP100" i="18" s="1"/>
  <c r="BP101" i="18" s="1"/>
  <c r="BP102" i="18" s="1"/>
  <c r="BP103" i="18" s="1"/>
  <c r="BP104" i="18" s="1"/>
  <c r="BP105" i="18" s="1"/>
  <c r="BP106" i="18" s="1"/>
  <c r="BP107" i="18" s="1"/>
  <c r="BP108" i="18" s="1"/>
  <c r="BP109" i="18" s="1"/>
  <c r="BP110" i="18" s="1"/>
  <c r="BP111" i="18" s="1"/>
  <c r="BP112" i="18" s="1"/>
  <c r="BP113" i="18" s="1"/>
  <c r="BP114" i="18" s="1"/>
  <c r="BP115" i="18" s="1"/>
  <c r="BP116" i="18" s="1"/>
  <c r="BP117" i="18" s="1"/>
  <c r="BP118" i="18" s="1"/>
  <c r="BP119" i="18" s="1"/>
  <c r="BP120" i="18" s="1"/>
  <c r="BP121" i="18" s="1"/>
  <c r="BP122" i="18" s="1"/>
  <c r="BP123" i="18" s="1"/>
  <c r="BP124" i="18" s="1"/>
  <c r="BP125" i="18" s="1"/>
  <c r="BP126" i="18" s="1"/>
  <c r="BP127" i="18" s="1"/>
  <c r="BP128" i="18" s="1"/>
  <c r="BP129" i="18" s="1"/>
  <c r="BP130" i="18" s="1"/>
  <c r="BP131" i="18" s="1"/>
  <c r="BP132" i="18" s="1"/>
  <c r="BP133" i="18" s="1"/>
  <c r="BP134" i="18" s="1"/>
  <c r="BP135" i="18" s="1"/>
  <c r="BP136" i="18" s="1"/>
  <c r="BP137" i="18" s="1"/>
  <c r="BP138" i="18" s="1"/>
  <c r="BP139" i="18" s="1"/>
  <c r="BP140" i="18" s="1"/>
  <c r="BP141" i="18" s="1"/>
  <c r="BP142" i="18" s="1"/>
  <c r="BP143" i="18" s="1"/>
  <c r="BP144" i="18" s="1"/>
  <c r="BP145" i="18" s="1"/>
  <c r="BP146" i="18" s="1"/>
  <c r="BP147" i="18" s="1"/>
  <c r="BP148" i="18" s="1"/>
  <c r="BP149" i="18" s="1"/>
  <c r="BP150" i="18" s="1"/>
  <c r="BP151" i="18" s="1"/>
  <c r="BP152" i="18" s="1"/>
  <c r="BP153" i="18" s="1"/>
  <c r="BP154" i="18" s="1"/>
  <c r="BP155" i="18" s="1"/>
  <c r="BP156" i="18" s="1"/>
  <c r="BP157" i="18" s="1"/>
  <c r="BP158" i="18" s="1"/>
  <c r="BP159" i="18" s="1"/>
  <c r="BP160" i="18" s="1"/>
  <c r="BP161" i="18" s="1"/>
  <c r="BP162" i="18" s="1"/>
  <c r="BP163" i="18" s="1"/>
  <c r="BP164" i="18" s="1"/>
  <c r="BP165" i="18" s="1"/>
  <c r="BP166" i="18" s="1"/>
  <c r="BP167" i="18" s="1"/>
  <c r="BP168" i="18" s="1"/>
  <c r="BP169" i="18" s="1"/>
  <c r="BP170" i="18" s="1"/>
  <c r="BP171" i="18" s="1"/>
  <c r="BP172" i="18" s="1"/>
  <c r="BP173" i="18" s="1"/>
  <c r="BP174" i="18" s="1"/>
  <c r="BP175" i="18" s="1"/>
  <c r="BP176" i="18" s="1"/>
  <c r="BP177" i="18" s="1"/>
  <c r="BP178" i="18" s="1"/>
  <c r="BP179" i="18" s="1"/>
  <c r="BP180" i="18" s="1"/>
  <c r="BP181" i="18" s="1"/>
  <c r="BP182" i="18" s="1"/>
  <c r="BP183" i="18" s="1"/>
  <c r="BP184" i="18" s="1"/>
  <c r="BP185" i="18" s="1"/>
  <c r="BP186" i="18" s="1"/>
  <c r="BP187" i="18" s="1"/>
  <c r="BP188" i="18" s="1"/>
  <c r="BP189" i="18" s="1"/>
  <c r="BP190" i="18" s="1"/>
  <c r="BP191" i="18" s="1"/>
  <c r="BP192" i="18" s="1"/>
  <c r="BP193" i="18" s="1"/>
  <c r="BP194" i="18" s="1"/>
  <c r="BP195" i="18" s="1"/>
  <c r="BP196" i="18" s="1"/>
  <c r="BP197" i="18" s="1"/>
  <c r="BP198" i="18" s="1"/>
  <c r="BP199" i="18" s="1"/>
  <c r="BP200" i="18" s="1"/>
  <c r="BP201" i="18" s="1"/>
  <c r="BP202" i="18" s="1"/>
  <c r="BP203" i="18" s="1"/>
  <c r="BP204" i="18" s="1"/>
  <c r="BP205" i="18" s="1"/>
  <c r="BP206" i="18" s="1"/>
  <c r="BP207" i="18" s="1"/>
  <c r="BP208" i="18" s="1"/>
  <c r="BP209" i="18" s="1"/>
  <c r="BP210" i="18" s="1"/>
  <c r="BP211" i="18" s="1"/>
  <c r="BP212" i="18" s="1"/>
  <c r="BP213" i="18" s="1"/>
  <c r="BP214" i="18" s="1"/>
  <c r="BP215" i="18" s="1"/>
  <c r="BP216" i="18" s="1"/>
  <c r="BP217" i="18" s="1"/>
  <c r="BP218" i="18" s="1"/>
  <c r="BP219" i="18" s="1"/>
  <c r="BP220" i="18" s="1"/>
  <c r="BP221" i="18" s="1"/>
  <c r="BP222" i="18" s="1"/>
  <c r="BP223" i="18" s="1"/>
  <c r="BP224" i="18" s="1"/>
  <c r="BP225" i="18" s="1"/>
  <c r="BP226" i="18" s="1"/>
  <c r="BP227" i="18" s="1"/>
  <c r="BP228" i="18" s="1"/>
  <c r="BP229" i="18" s="1"/>
  <c r="BP230" i="18" s="1"/>
  <c r="BP231" i="18" s="1"/>
  <c r="BP232" i="18" s="1"/>
  <c r="BP233" i="18" s="1"/>
  <c r="BP234" i="18" s="1"/>
  <c r="BP235" i="18" s="1"/>
  <c r="BP236" i="18" s="1"/>
  <c r="BP237" i="18" s="1"/>
  <c r="BP238" i="18" s="1"/>
  <c r="BP239" i="18" s="1"/>
  <c r="BP240" i="18" s="1"/>
  <c r="BP241" i="18" s="1"/>
  <c r="BP242" i="18" s="1"/>
  <c r="BP243" i="18" s="1"/>
  <c r="BP244" i="18" s="1"/>
  <c r="BP245" i="18" s="1"/>
  <c r="BP246" i="18" s="1"/>
  <c r="BP247" i="18" s="1"/>
  <c r="BP248" i="18" s="1"/>
  <c r="BP249" i="18" s="1"/>
  <c r="BP250" i="18" s="1"/>
  <c r="BP251" i="18" s="1"/>
  <c r="BP252" i="18" s="1"/>
  <c r="BP253" i="18" s="1"/>
  <c r="BP254" i="18" s="1"/>
  <c r="BP255" i="18" s="1"/>
  <c r="BP256" i="18" s="1"/>
  <c r="BP257" i="18" s="1"/>
  <c r="BP258" i="18" s="1"/>
  <c r="BP259" i="18" s="1"/>
  <c r="BP260" i="18" s="1"/>
  <c r="BP261" i="18" s="1"/>
  <c r="BP262" i="18" s="1"/>
  <c r="BP263" i="18" s="1"/>
  <c r="BP264" i="18" s="1"/>
  <c r="BP265" i="18" s="1"/>
  <c r="BP266" i="18" s="1"/>
  <c r="BP267" i="18" s="1"/>
  <c r="BP268" i="18" s="1"/>
  <c r="BP269" i="18" s="1"/>
  <c r="BP270" i="18" s="1"/>
  <c r="BP271" i="18" s="1"/>
  <c r="BP272" i="18" s="1"/>
  <c r="BP273" i="18" s="1"/>
  <c r="BP274" i="18" s="1"/>
  <c r="BP275" i="18" s="1"/>
  <c r="BP276" i="18" s="1"/>
  <c r="BP277" i="18" s="1"/>
  <c r="BP278" i="18" s="1"/>
  <c r="BP279" i="18" s="1"/>
  <c r="BP280" i="18" s="1"/>
  <c r="BP281" i="18" s="1"/>
  <c r="BP282" i="18" s="1"/>
  <c r="BP283" i="18" s="1"/>
  <c r="BP284" i="18" s="1"/>
  <c r="BP285" i="18" s="1"/>
  <c r="BP286" i="18" s="1"/>
  <c r="BP287" i="18" s="1"/>
  <c r="BP288" i="18" s="1"/>
  <c r="BP289" i="18" s="1"/>
  <c r="BP290" i="18" s="1"/>
  <c r="BP291" i="18" s="1"/>
  <c r="BP292" i="18" s="1"/>
  <c r="BP293" i="18" s="1"/>
  <c r="BP294" i="18" s="1"/>
  <c r="BP295" i="18" s="1"/>
  <c r="BP296" i="18" s="1"/>
  <c r="BP297" i="18" s="1"/>
  <c r="BP298" i="18" s="1"/>
  <c r="BP299" i="18" s="1"/>
  <c r="BP300" i="18" s="1"/>
  <c r="BP301" i="18" s="1"/>
  <c r="BP302" i="18" s="1"/>
  <c r="BP303" i="18" s="1"/>
  <c r="BP304" i="18" s="1"/>
  <c r="BP305" i="18" s="1"/>
  <c r="BP306" i="18" s="1"/>
  <c r="BP307" i="18" s="1"/>
  <c r="BP308" i="18" s="1"/>
  <c r="BP309" i="18" s="1"/>
  <c r="BP310" i="18" s="1"/>
  <c r="BP311" i="18" s="1"/>
  <c r="BP312" i="18" s="1"/>
  <c r="BP313" i="18" s="1"/>
  <c r="BP314" i="18" s="1"/>
  <c r="BP315" i="18" s="1"/>
  <c r="BP316" i="18" s="1"/>
  <c r="BP317" i="18" s="1"/>
  <c r="BP318" i="18" s="1"/>
  <c r="BP319" i="18" s="1"/>
  <c r="BP320" i="18" s="1"/>
  <c r="BP321" i="18" s="1"/>
  <c r="BP322" i="18" s="1"/>
  <c r="BP323" i="18" s="1"/>
  <c r="BP324" i="18" s="1"/>
  <c r="BP325" i="18" s="1"/>
  <c r="BP326" i="18" s="1"/>
  <c r="BP327" i="18" s="1"/>
  <c r="BP328" i="18" s="1"/>
  <c r="BP329" i="18" s="1"/>
  <c r="BP330" i="18" s="1"/>
  <c r="BP331" i="18" s="1"/>
  <c r="BP332" i="18" s="1"/>
  <c r="BP333" i="18" s="1"/>
  <c r="BP334" i="18" s="1"/>
  <c r="BP335" i="18" s="1"/>
  <c r="BP336" i="18" s="1"/>
  <c r="BP337" i="18" s="1"/>
  <c r="BP338" i="18" s="1"/>
  <c r="BP339" i="18" s="1"/>
  <c r="BP340" i="18" s="1"/>
  <c r="BP341" i="18" s="1"/>
  <c r="BP342" i="18" s="1"/>
  <c r="BP343" i="18" s="1"/>
  <c r="BP344" i="18" s="1"/>
  <c r="BP345" i="18" s="1"/>
  <c r="BP346" i="18" s="1"/>
  <c r="BP347" i="18" s="1"/>
  <c r="BP348" i="18" s="1"/>
  <c r="BP349" i="18" s="1"/>
  <c r="BP350" i="18" s="1"/>
  <c r="BP351" i="18" s="1"/>
  <c r="BP352" i="18" s="1"/>
  <c r="BP353" i="18" s="1"/>
  <c r="BP354" i="18" s="1"/>
  <c r="BP355" i="18" s="1"/>
  <c r="BP356" i="18" s="1"/>
  <c r="BP357" i="18" s="1"/>
  <c r="BP358" i="18" s="1"/>
  <c r="BP359" i="18" s="1"/>
  <c r="BP360" i="18" s="1"/>
  <c r="BP361" i="18" s="1"/>
  <c r="BP362" i="18" s="1"/>
  <c r="BP363" i="18" s="1"/>
  <c r="BP364" i="18" s="1"/>
  <c r="BP365" i="18" s="1"/>
  <c r="BP366" i="18" s="1"/>
  <c r="BP367" i="18" s="1"/>
  <c r="BP368" i="18" s="1"/>
  <c r="BP369" i="18" s="1"/>
  <c r="BP370" i="18" s="1"/>
  <c r="BP371" i="18" s="1"/>
  <c r="BP372" i="18" s="1"/>
  <c r="BP373" i="18" s="1"/>
  <c r="BP374" i="18" s="1"/>
  <c r="BP375" i="18" s="1"/>
  <c r="BP376" i="18" s="1"/>
  <c r="BP377" i="18" s="1"/>
  <c r="BP378" i="18" s="1"/>
  <c r="BP379" i="18" s="1"/>
  <c r="BP380" i="18" s="1"/>
  <c r="BP381" i="18" s="1"/>
  <c r="BP382" i="18" s="1"/>
  <c r="BP383" i="18" s="1"/>
  <c r="BP384" i="18" s="1"/>
  <c r="BP385" i="18" s="1"/>
  <c r="BP386" i="18" s="1"/>
  <c r="BP387" i="18" s="1"/>
  <c r="BP388" i="18" s="1"/>
  <c r="BP389" i="18" s="1"/>
  <c r="BP390" i="18" s="1"/>
  <c r="BP391" i="18" s="1"/>
  <c r="BP392" i="18" s="1"/>
  <c r="BP393" i="18" s="1"/>
  <c r="BP394" i="18" s="1"/>
  <c r="BP395" i="18" s="1"/>
  <c r="BP396" i="18" s="1"/>
  <c r="BP397" i="18" s="1"/>
  <c r="BP398" i="18" s="1"/>
  <c r="BP399" i="18" s="1"/>
  <c r="BP400" i="18" s="1"/>
  <c r="BP401" i="18" s="1"/>
  <c r="BP402" i="18" s="1"/>
  <c r="BP403" i="18" s="1"/>
  <c r="BP404" i="18" s="1"/>
  <c r="BP405" i="18" s="1"/>
  <c r="BP406" i="18" s="1"/>
  <c r="BP407" i="18" s="1"/>
  <c r="CI410" i="18"/>
  <c r="CI43" i="18"/>
  <c r="CI44" i="18"/>
  <c r="CI45" i="18"/>
  <c r="CI46" i="18"/>
  <c r="CI47" i="18"/>
  <c r="CI48" i="18"/>
  <c r="CI49" i="18"/>
  <c r="CI50" i="18"/>
  <c r="CI51" i="18"/>
  <c r="CI52" i="18"/>
  <c r="CI53" i="18"/>
  <c r="CI54" i="18"/>
  <c r="CI55" i="18"/>
  <c r="CI56" i="18"/>
  <c r="CI57" i="18"/>
  <c r="CI58" i="18"/>
  <c r="CI59" i="18"/>
  <c r="CI60" i="18"/>
  <c r="CI61" i="18"/>
  <c r="CI62" i="18"/>
  <c r="CI63" i="18"/>
  <c r="CI64" i="18"/>
  <c r="CI65" i="18"/>
  <c r="CI66" i="18"/>
  <c r="CI67" i="18"/>
  <c r="CI68" i="18"/>
  <c r="CI69" i="18"/>
  <c r="CI70" i="18"/>
  <c r="CI71" i="18"/>
  <c r="CI72" i="18"/>
  <c r="CI73" i="18"/>
  <c r="CI74" i="18"/>
  <c r="CI75" i="18"/>
  <c r="CI76" i="18"/>
  <c r="CI77" i="18"/>
  <c r="CI78" i="18"/>
  <c r="CI79" i="18"/>
  <c r="CI80" i="18"/>
  <c r="CI81" i="18"/>
  <c r="CI82" i="18"/>
  <c r="CI83" i="18"/>
  <c r="CI84" i="18"/>
  <c r="CI85" i="18"/>
  <c r="CI86" i="18"/>
  <c r="CI87" i="18"/>
  <c r="CI88" i="18"/>
  <c r="CI89" i="18"/>
  <c r="CI90" i="18"/>
  <c r="CI91" i="18"/>
  <c r="CI92" i="18"/>
  <c r="CI93" i="18"/>
  <c r="CI94" i="18"/>
  <c r="CI95" i="18"/>
  <c r="CI96" i="18"/>
  <c r="CI97" i="18"/>
  <c r="CI98" i="18"/>
  <c r="CI99" i="18"/>
  <c r="CI100" i="18"/>
  <c r="CI101" i="18"/>
  <c r="CI102" i="18"/>
  <c r="CI103" i="18"/>
  <c r="CI104" i="18"/>
  <c r="CI105" i="18"/>
  <c r="CI106" i="18"/>
  <c r="CI107" i="18"/>
  <c r="CI108" i="18"/>
  <c r="CI109" i="18"/>
  <c r="CI110" i="18"/>
  <c r="CI111" i="18"/>
  <c r="CI112" i="18"/>
  <c r="CI113" i="18"/>
  <c r="CI114" i="18"/>
  <c r="CI115" i="18"/>
  <c r="CI116" i="18"/>
  <c r="CI117" i="18"/>
  <c r="CI118" i="18"/>
  <c r="CI119" i="18"/>
  <c r="CI120" i="18"/>
  <c r="CI121" i="18"/>
  <c r="CI122" i="18"/>
  <c r="CI123" i="18"/>
  <c r="CI124" i="18"/>
  <c r="CI125" i="18"/>
  <c r="CI126" i="18"/>
  <c r="CI127" i="18"/>
  <c r="CI128" i="18"/>
  <c r="CI129" i="18"/>
  <c r="CI130" i="18"/>
  <c r="CI131" i="18"/>
  <c r="CI132" i="18"/>
  <c r="CI133" i="18"/>
  <c r="CI134" i="18"/>
  <c r="CI135" i="18"/>
  <c r="CI136" i="18"/>
  <c r="CI137" i="18"/>
  <c r="CI138" i="18"/>
  <c r="CI139" i="18"/>
  <c r="CI140" i="18"/>
  <c r="CI141" i="18"/>
  <c r="CI142" i="18"/>
  <c r="CI143" i="18"/>
  <c r="CI144" i="18"/>
  <c r="CI145" i="18"/>
  <c r="CI146" i="18"/>
  <c r="CI147" i="18"/>
  <c r="CI148" i="18"/>
  <c r="CI149" i="18"/>
  <c r="CI150" i="18"/>
  <c r="CI151" i="18"/>
  <c r="CI152" i="18"/>
  <c r="CI153" i="18"/>
  <c r="CI154" i="18"/>
  <c r="CI155" i="18"/>
  <c r="CI156" i="18"/>
  <c r="CI157" i="18"/>
  <c r="CI158" i="18"/>
  <c r="CI159" i="18"/>
  <c r="CI160" i="18"/>
  <c r="CI161" i="18"/>
  <c r="CI162" i="18"/>
  <c r="CI163" i="18"/>
  <c r="CI164" i="18"/>
  <c r="CI165" i="18"/>
  <c r="CI166" i="18"/>
  <c r="CI167" i="18"/>
  <c r="CI168" i="18"/>
  <c r="CI169" i="18"/>
  <c r="CI170" i="18"/>
  <c r="CI171" i="18"/>
  <c r="CI172" i="18"/>
  <c r="CI173" i="18"/>
  <c r="CI174" i="18"/>
  <c r="CI175" i="18"/>
  <c r="CI176" i="18"/>
  <c r="CI177" i="18"/>
  <c r="CI178" i="18"/>
  <c r="CI179" i="18"/>
  <c r="CI180" i="18"/>
  <c r="CI181" i="18"/>
  <c r="CI182" i="18"/>
  <c r="CI183" i="18"/>
  <c r="CI184" i="18"/>
  <c r="CI185" i="18"/>
  <c r="CI186" i="18"/>
  <c r="CI187" i="18"/>
  <c r="CI188" i="18"/>
  <c r="CI189" i="18"/>
  <c r="CI190" i="18"/>
  <c r="CI191" i="18"/>
  <c r="CI405" i="18"/>
  <c r="CI406" i="18"/>
  <c r="CI407" i="18"/>
  <c r="CI408" i="18"/>
  <c r="CI409" i="18"/>
  <c r="CI411" i="18"/>
  <c r="CI412" i="18"/>
  <c r="CI413" i="18"/>
  <c r="CI414" i="18"/>
  <c r="CI415" i="18"/>
  <c r="CI416" i="18"/>
  <c r="CI417" i="18"/>
  <c r="CI418" i="18"/>
  <c r="CI419" i="18"/>
  <c r="CI420" i="18"/>
  <c r="BJ44" i="18"/>
  <c r="BJ45" i="18" s="1"/>
  <c r="BJ46" i="18" s="1"/>
  <c r="BJ47" i="18" s="1"/>
  <c r="BJ48" i="18" s="1"/>
  <c r="BJ49" i="18" s="1"/>
  <c r="BJ50" i="18" s="1"/>
  <c r="BJ51" i="18" s="1"/>
  <c r="BJ52" i="18" s="1"/>
  <c r="BJ53" i="18" s="1"/>
  <c r="BJ54" i="18" s="1"/>
  <c r="BJ55" i="18" s="1"/>
  <c r="BJ56" i="18" s="1"/>
  <c r="BJ57" i="18" s="1"/>
  <c r="BJ58" i="18" s="1"/>
  <c r="BJ59" i="18" s="1"/>
  <c r="BJ60" i="18" s="1"/>
  <c r="BJ61" i="18" s="1"/>
  <c r="BJ62" i="18" s="1"/>
  <c r="BJ63" i="18" s="1"/>
  <c r="BJ64" i="18" s="1"/>
  <c r="BJ65" i="18" s="1"/>
  <c r="BJ66" i="18" s="1"/>
  <c r="BJ67" i="18" s="1"/>
  <c r="BJ68" i="18" s="1"/>
  <c r="BJ69" i="18" s="1"/>
  <c r="BJ70" i="18" s="1"/>
  <c r="BJ71" i="18" s="1"/>
  <c r="BJ72" i="18" s="1"/>
  <c r="BJ73" i="18" s="1"/>
  <c r="BJ74" i="18" s="1"/>
  <c r="BJ75" i="18" s="1"/>
  <c r="BJ76" i="18" s="1"/>
  <c r="BJ77" i="18" s="1"/>
  <c r="BJ78" i="18" s="1"/>
  <c r="BJ79" i="18" s="1"/>
  <c r="BJ80" i="18" s="1"/>
  <c r="BJ81" i="18" s="1"/>
  <c r="BJ82" i="18" s="1"/>
  <c r="BJ83" i="18" s="1"/>
  <c r="BJ84" i="18" s="1"/>
  <c r="BJ85" i="18" s="1"/>
  <c r="BJ86" i="18" s="1"/>
  <c r="BJ87" i="18" s="1"/>
  <c r="BJ88" i="18" s="1"/>
  <c r="BJ89" i="18" s="1"/>
  <c r="BJ90" i="18" s="1"/>
  <c r="BJ91" i="18" s="1"/>
  <c r="BJ92" i="18" s="1"/>
  <c r="BJ93" i="18" s="1"/>
  <c r="BJ94" i="18" s="1"/>
  <c r="BJ95" i="18" s="1"/>
  <c r="BJ96" i="18" s="1"/>
  <c r="BJ97" i="18" s="1"/>
  <c r="BJ98" i="18" s="1"/>
  <c r="BJ99" i="18" s="1"/>
  <c r="BJ100" i="18" s="1"/>
  <c r="BJ101" i="18" s="1"/>
  <c r="BJ102" i="18" s="1"/>
  <c r="BJ103" i="18" s="1"/>
  <c r="BJ104" i="18" s="1"/>
  <c r="BJ105" i="18" s="1"/>
  <c r="BJ106" i="18" s="1"/>
  <c r="BJ107" i="18" s="1"/>
  <c r="BJ108" i="18" s="1"/>
  <c r="BJ109" i="18" s="1"/>
  <c r="BJ110" i="18" s="1"/>
  <c r="BJ111" i="18" s="1"/>
  <c r="BJ112" i="18" s="1"/>
  <c r="BJ113" i="18" s="1"/>
  <c r="BJ114" i="18" s="1"/>
  <c r="BJ115" i="18" s="1"/>
  <c r="BJ116" i="18" s="1"/>
  <c r="BJ117" i="18" s="1"/>
  <c r="BJ118" i="18" s="1"/>
  <c r="BJ119" i="18" s="1"/>
  <c r="BJ120" i="18" s="1"/>
  <c r="BJ121" i="18" s="1"/>
  <c r="BJ122" i="18" s="1"/>
  <c r="BJ123" i="18" s="1"/>
  <c r="BJ124" i="18" s="1"/>
  <c r="BJ125" i="18" s="1"/>
  <c r="BJ126" i="18" s="1"/>
  <c r="BJ127" i="18" s="1"/>
  <c r="BJ128" i="18" s="1"/>
  <c r="BJ129" i="18" s="1"/>
  <c r="BJ130" i="18" s="1"/>
  <c r="BJ131" i="18" s="1"/>
  <c r="BJ132" i="18" s="1"/>
  <c r="BJ133" i="18" s="1"/>
  <c r="BJ134" i="18" s="1"/>
  <c r="BJ135" i="18" s="1"/>
  <c r="BJ136" i="18" s="1"/>
  <c r="BJ137" i="18" s="1"/>
  <c r="BJ138" i="18" s="1"/>
  <c r="BJ139" i="18" s="1"/>
  <c r="BJ140" i="18" s="1"/>
  <c r="BJ141" i="18" s="1"/>
  <c r="BJ142" i="18" s="1"/>
  <c r="BJ143" i="18" s="1"/>
  <c r="BJ144" i="18" s="1"/>
  <c r="BJ145" i="18" s="1"/>
  <c r="BJ146" i="18" s="1"/>
  <c r="BJ147" i="18" s="1"/>
  <c r="BJ148" i="18" s="1"/>
  <c r="BJ149" i="18" s="1"/>
  <c r="BJ150" i="18" s="1"/>
  <c r="BJ151" i="18" s="1"/>
  <c r="BJ152" i="18" s="1"/>
  <c r="BJ153" i="18" s="1"/>
  <c r="BJ154" i="18" s="1"/>
  <c r="BJ155" i="18" s="1"/>
  <c r="BJ156" i="18" s="1"/>
  <c r="BJ157" i="18" s="1"/>
  <c r="BJ158" i="18" s="1"/>
  <c r="BJ159" i="18" s="1"/>
  <c r="BJ160" i="18" s="1"/>
  <c r="BJ161" i="18" s="1"/>
  <c r="BJ162" i="18" s="1"/>
  <c r="BJ163" i="18" s="1"/>
  <c r="BJ164" i="18" s="1"/>
  <c r="BJ165" i="18" s="1"/>
  <c r="BJ166" i="18" s="1"/>
  <c r="BJ167" i="18" s="1"/>
  <c r="BJ168" i="18" s="1"/>
  <c r="BJ169" i="18" s="1"/>
  <c r="BJ170" i="18" s="1"/>
  <c r="BJ171" i="18" s="1"/>
  <c r="BJ172" i="18" s="1"/>
  <c r="BJ173" i="18" s="1"/>
  <c r="BJ174" i="18" s="1"/>
  <c r="BJ175" i="18" s="1"/>
  <c r="BJ176" i="18" s="1"/>
  <c r="BJ177" i="18" s="1"/>
  <c r="BJ178" i="18" s="1"/>
  <c r="BJ179" i="18" s="1"/>
  <c r="BJ180" i="18" s="1"/>
  <c r="BJ181" i="18" s="1"/>
  <c r="BJ182" i="18" s="1"/>
  <c r="BJ183" i="18" s="1"/>
  <c r="BJ184" i="18" s="1"/>
  <c r="BJ185" i="18" s="1"/>
  <c r="BJ186" i="18" s="1"/>
  <c r="BJ187" i="18" s="1"/>
  <c r="BJ188" i="18" s="1"/>
  <c r="BJ189" i="18" s="1"/>
  <c r="BJ190" i="18" s="1"/>
  <c r="BJ191" i="18" s="1"/>
  <c r="BJ192" i="18" s="1"/>
  <c r="BJ193" i="18" s="1"/>
  <c r="BJ194" i="18" s="1"/>
  <c r="BJ195" i="18" s="1"/>
  <c r="BJ196" i="18" s="1"/>
  <c r="BJ197" i="18" s="1"/>
  <c r="BJ198" i="18" s="1"/>
  <c r="BJ199" i="18" s="1"/>
  <c r="BJ200" i="18" s="1"/>
  <c r="BJ201" i="18" s="1"/>
  <c r="BJ202" i="18" s="1"/>
  <c r="BJ203" i="18" s="1"/>
  <c r="BJ204" i="18" s="1"/>
  <c r="BJ205" i="18" s="1"/>
  <c r="BJ206" i="18" s="1"/>
  <c r="BJ207" i="18" s="1"/>
  <c r="BJ208" i="18" s="1"/>
  <c r="BJ209" i="18" s="1"/>
  <c r="BJ210" i="18" s="1"/>
  <c r="BJ211" i="18" s="1"/>
  <c r="BJ212" i="18" s="1"/>
  <c r="BJ213" i="18" s="1"/>
  <c r="BJ214" i="18" s="1"/>
  <c r="BJ215" i="18" s="1"/>
  <c r="BJ216" i="18" s="1"/>
  <c r="BJ217" i="18" s="1"/>
  <c r="BJ218" i="18" s="1"/>
  <c r="BJ219" i="18" s="1"/>
  <c r="BJ220" i="18" s="1"/>
  <c r="BJ221" i="18" s="1"/>
  <c r="BJ222" i="18" s="1"/>
  <c r="BJ223" i="18" s="1"/>
  <c r="BJ224" i="18" s="1"/>
  <c r="BJ225" i="18" s="1"/>
  <c r="BJ226" i="18" s="1"/>
  <c r="BJ227" i="18" s="1"/>
  <c r="BJ228" i="18" s="1"/>
  <c r="BJ229" i="18" s="1"/>
  <c r="BJ230" i="18" s="1"/>
  <c r="BJ231" i="18" s="1"/>
  <c r="BJ232" i="18" s="1"/>
  <c r="BJ233" i="18" s="1"/>
  <c r="BJ234" i="18" s="1"/>
  <c r="BJ235" i="18" s="1"/>
  <c r="BJ236" i="18" s="1"/>
  <c r="BJ237" i="18" s="1"/>
  <c r="BJ238" i="18" s="1"/>
  <c r="BJ239" i="18" s="1"/>
  <c r="BJ240" i="18" s="1"/>
  <c r="BJ241" i="18" s="1"/>
  <c r="BJ242" i="18" s="1"/>
  <c r="BJ243" i="18" s="1"/>
  <c r="BJ244" i="18" s="1"/>
  <c r="BJ245" i="18" s="1"/>
  <c r="BJ246" i="18" s="1"/>
  <c r="BJ247" i="18" s="1"/>
  <c r="BJ248" i="18" s="1"/>
  <c r="BJ249" i="18" s="1"/>
  <c r="BJ250" i="18" s="1"/>
  <c r="BJ251" i="18" s="1"/>
  <c r="BJ252" i="18" s="1"/>
  <c r="BJ253" i="18" s="1"/>
  <c r="BJ254" i="18" s="1"/>
  <c r="BJ255" i="18" s="1"/>
  <c r="BJ256" i="18" s="1"/>
  <c r="BJ257" i="18" s="1"/>
  <c r="BJ258" i="18" s="1"/>
  <c r="BJ259" i="18" s="1"/>
  <c r="BJ260" i="18" s="1"/>
  <c r="BJ261" i="18" s="1"/>
  <c r="BJ262" i="18" s="1"/>
  <c r="BJ263" i="18" s="1"/>
  <c r="BJ264" i="18" s="1"/>
  <c r="BJ265" i="18" s="1"/>
  <c r="BJ266" i="18" s="1"/>
  <c r="BJ267" i="18" s="1"/>
  <c r="BJ268" i="18" s="1"/>
  <c r="BJ269" i="18" s="1"/>
  <c r="BJ270" i="18" s="1"/>
  <c r="BJ271" i="18" s="1"/>
  <c r="BJ272" i="18" s="1"/>
  <c r="BJ273" i="18" s="1"/>
  <c r="BJ274" i="18" s="1"/>
  <c r="BJ275" i="18" s="1"/>
  <c r="BJ276" i="18" s="1"/>
  <c r="BJ277" i="18" s="1"/>
  <c r="BJ278" i="18" s="1"/>
  <c r="BJ279" i="18" s="1"/>
  <c r="BJ280" i="18" s="1"/>
  <c r="BJ281" i="18" s="1"/>
  <c r="BJ282" i="18" s="1"/>
  <c r="BJ283" i="18" s="1"/>
  <c r="BJ284" i="18" s="1"/>
  <c r="BJ285" i="18" s="1"/>
  <c r="BJ286" i="18" s="1"/>
  <c r="BJ287" i="18" s="1"/>
  <c r="BJ288" i="18" s="1"/>
  <c r="BJ289" i="18" s="1"/>
  <c r="BJ290" i="18" s="1"/>
  <c r="BJ291" i="18" s="1"/>
  <c r="BJ292" i="18" s="1"/>
  <c r="BJ293" i="18" s="1"/>
  <c r="BJ294" i="18" s="1"/>
  <c r="BJ295" i="18" s="1"/>
  <c r="BJ296" i="18" s="1"/>
  <c r="BJ297" i="18" s="1"/>
  <c r="BJ298" i="18" s="1"/>
  <c r="BJ299" i="18" s="1"/>
  <c r="BJ300" i="18" s="1"/>
  <c r="BJ301" i="18" s="1"/>
  <c r="BJ302" i="18" s="1"/>
  <c r="BJ303" i="18" s="1"/>
  <c r="BJ304" i="18" s="1"/>
  <c r="BJ305" i="18" s="1"/>
  <c r="BJ306" i="18" s="1"/>
  <c r="BJ307" i="18" s="1"/>
  <c r="BJ308" i="18" s="1"/>
  <c r="BJ309" i="18" s="1"/>
  <c r="BJ310" i="18" s="1"/>
  <c r="BJ311" i="18" s="1"/>
  <c r="BJ312" i="18" s="1"/>
  <c r="BJ313" i="18" s="1"/>
  <c r="BJ314" i="18" s="1"/>
  <c r="BJ315" i="18" s="1"/>
  <c r="BJ316" i="18" s="1"/>
  <c r="BJ317" i="18" s="1"/>
  <c r="BJ318" i="18" s="1"/>
  <c r="BJ319" i="18" s="1"/>
  <c r="BJ320" i="18" s="1"/>
  <c r="BJ321" i="18" s="1"/>
  <c r="BJ322" i="18" s="1"/>
  <c r="BJ323" i="18" s="1"/>
  <c r="BJ324" i="18" s="1"/>
  <c r="BJ325" i="18" s="1"/>
  <c r="BJ326" i="18" s="1"/>
  <c r="BJ327" i="18" s="1"/>
  <c r="BJ328" i="18" s="1"/>
  <c r="BJ329" i="18" s="1"/>
  <c r="BJ330" i="18" s="1"/>
  <c r="BJ331" i="18" s="1"/>
  <c r="BJ332" i="18" s="1"/>
  <c r="BJ333" i="18" s="1"/>
  <c r="BJ334" i="18" s="1"/>
  <c r="BJ335" i="18" s="1"/>
  <c r="BJ336" i="18" s="1"/>
  <c r="BJ337" i="18" s="1"/>
  <c r="BJ338" i="18" s="1"/>
  <c r="BJ339" i="18" s="1"/>
  <c r="BJ340" i="18" s="1"/>
  <c r="BJ341" i="18" s="1"/>
  <c r="BJ342" i="18" s="1"/>
  <c r="BJ343" i="18" s="1"/>
  <c r="BJ344" i="18" s="1"/>
  <c r="BJ345" i="18" s="1"/>
  <c r="BJ346" i="18" s="1"/>
  <c r="BJ347" i="18" s="1"/>
  <c r="BJ348" i="18" s="1"/>
  <c r="BJ349" i="18" s="1"/>
  <c r="BJ350" i="18" s="1"/>
  <c r="BJ351" i="18" s="1"/>
  <c r="BJ352" i="18" s="1"/>
  <c r="BJ353" i="18" s="1"/>
  <c r="BJ354" i="18" s="1"/>
  <c r="BJ355" i="18" s="1"/>
  <c r="BJ356" i="18" s="1"/>
  <c r="BJ357" i="18" s="1"/>
  <c r="BJ358" i="18" s="1"/>
  <c r="BJ359" i="18" s="1"/>
  <c r="BJ360" i="18" s="1"/>
  <c r="BJ361" i="18" s="1"/>
  <c r="BJ362" i="18" s="1"/>
  <c r="BJ363" i="18" s="1"/>
  <c r="BJ364" i="18" s="1"/>
  <c r="BJ365" i="18" s="1"/>
  <c r="BJ366" i="18" s="1"/>
  <c r="BJ367" i="18" s="1"/>
  <c r="BJ368" i="18" s="1"/>
  <c r="BJ369" i="18" s="1"/>
  <c r="BJ370" i="18" s="1"/>
  <c r="BJ371" i="18" s="1"/>
  <c r="BJ372" i="18" s="1"/>
  <c r="BJ373" i="18" s="1"/>
  <c r="BJ374" i="18" s="1"/>
  <c r="BJ375" i="18" s="1"/>
  <c r="BJ376" i="18" s="1"/>
  <c r="BJ377" i="18" s="1"/>
  <c r="BJ378" i="18" s="1"/>
  <c r="BJ379" i="18" s="1"/>
  <c r="BJ380" i="18" s="1"/>
  <c r="BJ381" i="18" s="1"/>
  <c r="BJ382" i="18" s="1"/>
  <c r="BJ383" i="18" s="1"/>
  <c r="BJ384" i="18" s="1"/>
  <c r="BJ385" i="18" s="1"/>
  <c r="BJ386" i="18" s="1"/>
  <c r="BJ387" i="18" s="1"/>
  <c r="BJ388" i="18" s="1"/>
  <c r="BJ389" i="18" s="1"/>
  <c r="BJ390" i="18" s="1"/>
  <c r="BJ391" i="18" s="1"/>
  <c r="BJ392" i="18" s="1"/>
  <c r="BJ393" i="18" s="1"/>
  <c r="BJ394" i="18" s="1"/>
  <c r="BJ395" i="18" s="1"/>
  <c r="BJ396" i="18" s="1"/>
  <c r="BJ397" i="18" s="1"/>
  <c r="BJ398" i="18" s="1"/>
  <c r="BJ399" i="18" s="1"/>
  <c r="BJ400" i="18" s="1"/>
  <c r="BJ401" i="18" s="1"/>
  <c r="BJ402" i="18" s="1"/>
  <c r="BJ403" i="18" s="1"/>
  <c r="BJ404" i="18" s="1"/>
  <c r="BJ405" i="18" s="1"/>
  <c r="BJ406" i="18" s="1"/>
  <c r="BJ407" i="18" s="1"/>
  <c r="AF44" i="18"/>
  <c r="AF45" i="18" s="1"/>
  <c r="C523" i="18"/>
  <c r="E523" i="18"/>
  <c r="F523" i="18"/>
  <c r="H523" i="18"/>
  <c r="J523" i="18"/>
  <c r="C524" i="18"/>
  <c r="E524" i="18"/>
  <c r="F524" i="18"/>
  <c r="H524" i="18"/>
  <c r="J524" i="18"/>
  <c r="C525" i="18"/>
  <c r="E525" i="18"/>
  <c r="F525" i="18"/>
  <c r="H525" i="18"/>
  <c r="J525" i="18"/>
  <c r="C526" i="18"/>
  <c r="E526" i="18"/>
  <c r="F526" i="18"/>
  <c r="H526" i="18"/>
  <c r="J526" i="18"/>
  <c r="C527" i="18"/>
  <c r="E527" i="18"/>
  <c r="F527" i="18"/>
  <c r="H527" i="18"/>
  <c r="J527" i="18"/>
  <c r="C528" i="18"/>
  <c r="E528" i="18"/>
  <c r="F528" i="18"/>
  <c r="H528" i="18"/>
  <c r="J528" i="18"/>
  <c r="C529" i="18"/>
  <c r="E529" i="18"/>
  <c r="F529" i="18"/>
  <c r="H529" i="18"/>
  <c r="J529" i="18"/>
  <c r="C530" i="18"/>
  <c r="E530" i="18"/>
  <c r="F530" i="18"/>
  <c r="H530" i="18"/>
  <c r="J530" i="18"/>
  <c r="C531" i="18"/>
  <c r="E531" i="18"/>
  <c r="F531" i="18"/>
  <c r="H531" i="18"/>
  <c r="J531" i="18"/>
  <c r="C532" i="18"/>
  <c r="E532" i="18"/>
  <c r="F532" i="18"/>
  <c r="H532" i="18"/>
  <c r="J532" i="18"/>
  <c r="C533" i="18"/>
  <c r="E533" i="18"/>
  <c r="F533" i="18"/>
  <c r="H533" i="18"/>
  <c r="J533" i="18"/>
  <c r="C534" i="18"/>
  <c r="E534" i="18"/>
  <c r="F534" i="18"/>
  <c r="H534" i="18"/>
  <c r="J534" i="18"/>
  <c r="C535" i="18"/>
  <c r="E535" i="18"/>
  <c r="F535" i="18"/>
  <c r="H535" i="18"/>
  <c r="J535" i="18"/>
  <c r="C536" i="18"/>
  <c r="E536" i="18"/>
  <c r="F536" i="18"/>
  <c r="H536" i="18"/>
  <c r="J536" i="18"/>
  <c r="C507" i="18"/>
  <c r="E507" i="18"/>
  <c r="F507" i="18"/>
  <c r="H507" i="18"/>
  <c r="J507" i="18"/>
  <c r="C508" i="18"/>
  <c r="E508" i="18"/>
  <c r="F508" i="18"/>
  <c r="H508" i="18"/>
  <c r="J508" i="18"/>
  <c r="C509" i="18"/>
  <c r="E509" i="18"/>
  <c r="F509" i="18"/>
  <c r="H509" i="18"/>
  <c r="J509" i="18"/>
  <c r="C510" i="18"/>
  <c r="E510" i="18"/>
  <c r="F510" i="18"/>
  <c r="H510" i="18"/>
  <c r="J510" i="18"/>
  <c r="C511" i="18"/>
  <c r="E511" i="18"/>
  <c r="F511" i="18"/>
  <c r="H511" i="18"/>
  <c r="J511" i="18"/>
  <c r="C512" i="18"/>
  <c r="E512" i="18"/>
  <c r="F512" i="18"/>
  <c r="H512" i="18"/>
  <c r="J512" i="18"/>
  <c r="C513" i="18"/>
  <c r="E513" i="18"/>
  <c r="F513" i="18"/>
  <c r="H513" i="18"/>
  <c r="J513" i="18"/>
  <c r="C514" i="18"/>
  <c r="E514" i="18"/>
  <c r="F514" i="18"/>
  <c r="H514" i="18"/>
  <c r="J514" i="18"/>
  <c r="C515" i="18"/>
  <c r="E515" i="18"/>
  <c r="F515" i="18"/>
  <c r="H515" i="18"/>
  <c r="J515" i="18"/>
  <c r="C516" i="18"/>
  <c r="E516" i="18"/>
  <c r="F516" i="18"/>
  <c r="H516" i="18"/>
  <c r="J516" i="18"/>
  <c r="C517" i="18"/>
  <c r="E517" i="18"/>
  <c r="F517" i="18"/>
  <c r="H517" i="18"/>
  <c r="J517" i="18"/>
  <c r="C518" i="18"/>
  <c r="E518" i="18"/>
  <c r="F518" i="18"/>
  <c r="H518" i="18"/>
  <c r="J518" i="18"/>
  <c r="C519" i="18"/>
  <c r="E519" i="18"/>
  <c r="F519" i="18"/>
  <c r="H519" i="18"/>
  <c r="J519" i="18"/>
  <c r="C520" i="18"/>
  <c r="E520" i="18"/>
  <c r="F520" i="18"/>
  <c r="H520" i="18"/>
  <c r="J520" i="18"/>
  <c r="C521" i="18"/>
  <c r="E521" i="18"/>
  <c r="F521" i="18"/>
  <c r="H521" i="18"/>
  <c r="J521" i="18"/>
  <c r="C522" i="18"/>
  <c r="E522" i="18"/>
  <c r="F522" i="18"/>
  <c r="H522" i="18"/>
  <c r="J522" i="18"/>
  <c r="C488" i="18"/>
  <c r="E488" i="18"/>
  <c r="F488" i="18"/>
  <c r="H488" i="18"/>
  <c r="J488" i="18"/>
  <c r="C489" i="18"/>
  <c r="E489" i="18"/>
  <c r="F489" i="18"/>
  <c r="H489" i="18"/>
  <c r="J489" i="18"/>
  <c r="C490" i="18"/>
  <c r="E490" i="18"/>
  <c r="F490" i="18"/>
  <c r="H490" i="18"/>
  <c r="J490" i="18"/>
  <c r="C491" i="18"/>
  <c r="E491" i="18"/>
  <c r="F491" i="18"/>
  <c r="H491" i="18"/>
  <c r="J491" i="18"/>
  <c r="C492" i="18"/>
  <c r="E492" i="18"/>
  <c r="F492" i="18"/>
  <c r="H492" i="18"/>
  <c r="J492" i="18"/>
  <c r="C493" i="18"/>
  <c r="E493" i="18"/>
  <c r="F493" i="18"/>
  <c r="H493" i="18"/>
  <c r="J493" i="18"/>
  <c r="C494" i="18"/>
  <c r="E494" i="18"/>
  <c r="F494" i="18"/>
  <c r="H494" i="18"/>
  <c r="J494" i="18"/>
  <c r="C495" i="18"/>
  <c r="E495" i="18"/>
  <c r="F495" i="18"/>
  <c r="H495" i="18"/>
  <c r="J495" i="18"/>
  <c r="C496" i="18"/>
  <c r="E496" i="18"/>
  <c r="F496" i="18"/>
  <c r="H496" i="18"/>
  <c r="J496" i="18"/>
  <c r="C497" i="18"/>
  <c r="E497" i="18"/>
  <c r="F497" i="18"/>
  <c r="H497" i="18"/>
  <c r="J497" i="18"/>
  <c r="C498" i="18"/>
  <c r="E498" i="18"/>
  <c r="F498" i="18"/>
  <c r="H498" i="18"/>
  <c r="J498" i="18"/>
  <c r="C499" i="18"/>
  <c r="E499" i="18"/>
  <c r="F499" i="18"/>
  <c r="H499" i="18"/>
  <c r="J499" i="18"/>
  <c r="C500" i="18"/>
  <c r="E500" i="18"/>
  <c r="F500" i="18"/>
  <c r="H500" i="18"/>
  <c r="J500" i="18"/>
  <c r="C501" i="18"/>
  <c r="E501" i="18"/>
  <c r="F501" i="18"/>
  <c r="H501" i="18"/>
  <c r="J501" i="18"/>
  <c r="C502" i="18"/>
  <c r="E502" i="18"/>
  <c r="F502" i="18"/>
  <c r="H502" i="18"/>
  <c r="J502" i="18"/>
  <c r="C503" i="18"/>
  <c r="E503" i="18"/>
  <c r="F503" i="18"/>
  <c r="H503" i="18"/>
  <c r="J503" i="18"/>
  <c r="C504" i="18"/>
  <c r="E504" i="18"/>
  <c r="F504" i="18"/>
  <c r="H504" i="18"/>
  <c r="J504" i="18"/>
  <c r="C505" i="18"/>
  <c r="E505" i="18"/>
  <c r="F505" i="18"/>
  <c r="H505" i="18"/>
  <c r="J505" i="18"/>
  <c r="C506" i="18"/>
  <c r="E506" i="18"/>
  <c r="F506" i="18"/>
  <c r="H506" i="18"/>
  <c r="J506" i="18"/>
  <c r="C471" i="18"/>
  <c r="E471" i="18"/>
  <c r="F471" i="18"/>
  <c r="H471" i="18"/>
  <c r="J471" i="18"/>
  <c r="C472" i="18"/>
  <c r="E472" i="18"/>
  <c r="F472" i="18"/>
  <c r="H472" i="18"/>
  <c r="J472" i="18"/>
  <c r="C473" i="18"/>
  <c r="E473" i="18"/>
  <c r="F473" i="18"/>
  <c r="H473" i="18"/>
  <c r="J473" i="18"/>
  <c r="C474" i="18"/>
  <c r="E474" i="18"/>
  <c r="F474" i="18"/>
  <c r="H474" i="18"/>
  <c r="J474" i="18"/>
  <c r="C475" i="18"/>
  <c r="E475" i="18"/>
  <c r="F475" i="18"/>
  <c r="H475" i="18"/>
  <c r="J475" i="18"/>
  <c r="C476" i="18"/>
  <c r="E476" i="18"/>
  <c r="F476" i="18"/>
  <c r="H476" i="18"/>
  <c r="J476" i="18"/>
  <c r="C477" i="18"/>
  <c r="E477" i="18"/>
  <c r="F477" i="18"/>
  <c r="H477" i="18"/>
  <c r="J477" i="18"/>
  <c r="C478" i="18"/>
  <c r="E478" i="18"/>
  <c r="F478" i="18"/>
  <c r="H478" i="18"/>
  <c r="J478" i="18"/>
  <c r="C479" i="18"/>
  <c r="E479" i="18"/>
  <c r="F479" i="18"/>
  <c r="H479" i="18"/>
  <c r="J479" i="18"/>
  <c r="C480" i="18"/>
  <c r="E480" i="18"/>
  <c r="F480" i="18"/>
  <c r="H480" i="18"/>
  <c r="J480" i="18"/>
  <c r="C481" i="18"/>
  <c r="E481" i="18"/>
  <c r="F481" i="18"/>
  <c r="H481" i="18"/>
  <c r="J481" i="18"/>
  <c r="C482" i="18"/>
  <c r="E482" i="18"/>
  <c r="F482" i="18"/>
  <c r="H482" i="18"/>
  <c r="J482" i="18"/>
  <c r="C483" i="18"/>
  <c r="E483" i="18"/>
  <c r="F483" i="18"/>
  <c r="H483" i="18"/>
  <c r="J483" i="18"/>
  <c r="C484" i="18"/>
  <c r="E484" i="18"/>
  <c r="F484" i="18"/>
  <c r="H484" i="18"/>
  <c r="J484" i="18"/>
  <c r="C485" i="18"/>
  <c r="E485" i="18"/>
  <c r="F485" i="18"/>
  <c r="H485" i="18"/>
  <c r="J485" i="18"/>
  <c r="C486" i="18"/>
  <c r="E486" i="18"/>
  <c r="F486" i="18"/>
  <c r="H486" i="18"/>
  <c r="J486" i="18"/>
  <c r="C487" i="18"/>
  <c r="E487" i="18"/>
  <c r="F487" i="18"/>
  <c r="H487" i="18"/>
  <c r="J487" i="18"/>
  <c r="BD44" i="18"/>
  <c r="BD45" i="18" s="1"/>
  <c r="BD46" i="18" s="1"/>
  <c r="BD47" i="18" s="1"/>
  <c r="BD48" i="18" s="1"/>
  <c r="BD49" i="18" s="1"/>
  <c r="BD50" i="18" s="1"/>
  <c r="BD51" i="18" s="1"/>
  <c r="BD52" i="18" s="1"/>
  <c r="BD53" i="18" s="1"/>
  <c r="BD54" i="18" s="1"/>
  <c r="BD55" i="18" s="1"/>
  <c r="BD56" i="18" s="1"/>
  <c r="BD57" i="18" s="1"/>
  <c r="BD58" i="18" s="1"/>
  <c r="BD59" i="18" s="1"/>
  <c r="BD60" i="18" s="1"/>
  <c r="BD61" i="18" s="1"/>
  <c r="BD62" i="18" s="1"/>
  <c r="BD63" i="18" s="1"/>
  <c r="BD64" i="18" s="1"/>
  <c r="BD65" i="18" s="1"/>
  <c r="BD66" i="18" s="1"/>
  <c r="BD67" i="18" s="1"/>
  <c r="BD68" i="18" s="1"/>
  <c r="BD69" i="18" s="1"/>
  <c r="BD70" i="18" s="1"/>
  <c r="BD71" i="18" s="1"/>
  <c r="BD72" i="18" s="1"/>
  <c r="BD73" i="18" s="1"/>
  <c r="BD74" i="18" s="1"/>
  <c r="BD75" i="18" s="1"/>
  <c r="BD76" i="18" s="1"/>
  <c r="BD77" i="18" s="1"/>
  <c r="BD78" i="18" s="1"/>
  <c r="BD79" i="18" s="1"/>
  <c r="BD80" i="18" s="1"/>
  <c r="BD81" i="18" s="1"/>
  <c r="BD82" i="18" s="1"/>
  <c r="BD83" i="18" s="1"/>
  <c r="BD84" i="18" s="1"/>
  <c r="BD85" i="18" s="1"/>
  <c r="BD86" i="18" s="1"/>
  <c r="BD87" i="18" s="1"/>
  <c r="BD88" i="18" s="1"/>
  <c r="BD89" i="18" s="1"/>
  <c r="BD90" i="18" s="1"/>
  <c r="BD91" i="18" s="1"/>
  <c r="BD92" i="18" s="1"/>
  <c r="BD93" i="18" s="1"/>
  <c r="BD94" i="18" s="1"/>
  <c r="BD95" i="18" s="1"/>
  <c r="BD96" i="18" s="1"/>
  <c r="BD97" i="18" s="1"/>
  <c r="BD98" i="18" s="1"/>
  <c r="BD99" i="18" s="1"/>
  <c r="BD100" i="18" s="1"/>
  <c r="BD101" i="18" s="1"/>
  <c r="BD102" i="18" s="1"/>
  <c r="BD103" i="18" s="1"/>
  <c r="BD104" i="18" s="1"/>
  <c r="BD105" i="18" s="1"/>
  <c r="BD106" i="18" s="1"/>
  <c r="BD107" i="18" s="1"/>
  <c r="BD108" i="18" s="1"/>
  <c r="BD109" i="18" s="1"/>
  <c r="BD110" i="18" s="1"/>
  <c r="BD111" i="18" s="1"/>
  <c r="BD112" i="18" s="1"/>
  <c r="BD113" i="18" s="1"/>
  <c r="BD114" i="18" s="1"/>
  <c r="BD115" i="18" s="1"/>
  <c r="BD116" i="18" s="1"/>
  <c r="BD117" i="18" s="1"/>
  <c r="BD118" i="18" s="1"/>
  <c r="BD119" i="18" s="1"/>
  <c r="BD120" i="18" s="1"/>
  <c r="BD121" i="18" s="1"/>
  <c r="BD122" i="18" s="1"/>
  <c r="BD123" i="18" s="1"/>
  <c r="BD124" i="18" s="1"/>
  <c r="BD125" i="18" s="1"/>
  <c r="BD126" i="18" s="1"/>
  <c r="BD127" i="18" s="1"/>
  <c r="BD128" i="18" s="1"/>
  <c r="BD129" i="18" s="1"/>
  <c r="BD130" i="18" s="1"/>
  <c r="BD131" i="18" s="1"/>
  <c r="BD132" i="18" s="1"/>
  <c r="BD133" i="18" s="1"/>
  <c r="BD134" i="18" s="1"/>
  <c r="BD135" i="18" s="1"/>
  <c r="BD136" i="18" s="1"/>
  <c r="BD137" i="18" s="1"/>
  <c r="BD138" i="18" s="1"/>
  <c r="BD139" i="18" s="1"/>
  <c r="BD140" i="18" s="1"/>
  <c r="BD141" i="18" s="1"/>
  <c r="BD142" i="18" s="1"/>
  <c r="BD143" i="18" s="1"/>
  <c r="BD144" i="18" s="1"/>
  <c r="BD145" i="18" s="1"/>
  <c r="BD146" i="18" s="1"/>
  <c r="BD147" i="18" s="1"/>
  <c r="BD148" i="18" s="1"/>
  <c r="BD149" i="18" s="1"/>
  <c r="BD150" i="18" s="1"/>
  <c r="BD151" i="18" s="1"/>
  <c r="BD152" i="18" s="1"/>
  <c r="BD153" i="18" s="1"/>
  <c r="BD154" i="18" s="1"/>
  <c r="BD155" i="18" s="1"/>
  <c r="BD156" i="18" s="1"/>
  <c r="BD157" i="18" s="1"/>
  <c r="BD158" i="18" s="1"/>
  <c r="BD159" i="18" s="1"/>
  <c r="BD160" i="18" s="1"/>
  <c r="BD161" i="18" s="1"/>
  <c r="BD162" i="18" s="1"/>
  <c r="BD163" i="18" s="1"/>
  <c r="BD164" i="18" s="1"/>
  <c r="BD165" i="18" s="1"/>
  <c r="BD166" i="18" s="1"/>
  <c r="BD167" i="18" s="1"/>
  <c r="BD168" i="18" s="1"/>
  <c r="BD169" i="18" s="1"/>
  <c r="BD170" i="18" s="1"/>
  <c r="BD171" i="18" s="1"/>
  <c r="BD172" i="18" s="1"/>
  <c r="BD173" i="18" s="1"/>
  <c r="BD174" i="18" s="1"/>
  <c r="BD175" i="18" s="1"/>
  <c r="BD176" i="18" s="1"/>
  <c r="BD177" i="18" s="1"/>
  <c r="BD178" i="18" s="1"/>
  <c r="BD179" i="18" s="1"/>
  <c r="BD180" i="18" s="1"/>
  <c r="BD181" i="18" s="1"/>
  <c r="BD182" i="18" s="1"/>
  <c r="BD183" i="18" s="1"/>
  <c r="BD184" i="18" s="1"/>
  <c r="BD185" i="18" s="1"/>
  <c r="BD186" i="18" s="1"/>
  <c r="BD187" i="18" s="1"/>
  <c r="BD188" i="18" s="1"/>
  <c r="BD189" i="18" s="1"/>
  <c r="BD190" i="18" s="1"/>
  <c r="BD191" i="18" s="1"/>
  <c r="BD192" i="18" s="1"/>
  <c r="BD193" i="18" s="1"/>
  <c r="BD194" i="18" s="1"/>
  <c r="BD195" i="18" s="1"/>
  <c r="BD196" i="18" s="1"/>
  <c r="BD197" i="18" s="1"/>
  <c r="BD198" i="18" s="1"/>
  <c r="BD199" i="18" s="1"/>
  <c r="BD200" i="18" s="1"/>
  <c r="BD201" i="18" s="1"/>
  <c r="BD202" i="18" s="1"/>
  <c r="BD203" i="18" s="1"/>
  <c r="BD204" i="18" s="1"/>
  <c r="BD205" i="18" s="1"/>
  <c r="BD206" i="18" s="1"/>
  <c r="BD207" i="18" s="1"/>
  <c r="BD208" i="18" s="1"/>
  <c r="BD209" i="18" s="1"/>
  <c r="BD210" i="18" s="1"/>
  <c r="BD211" i="18" s="1"/>
  <c r="BD212" i="18" s="1"/>
  <c r="BD213" i="18" s="1"/>
  <c r="BD214" i="18" s="1"/>
  <c r="BD215" i="18" s="1"/>
  <c r="BD216" i="18" s="1"/>
  <c r="BD217" i="18" s="1"/>
  <c r="BD218" i="18" s="1"/>
  <c r="BD219" i="18" s="1"/>
  <c r="BD220" i="18" s="1"/>
  <c r="BD221" i="18" s="1"/>
  <c r="BD222" i="18" s="1"/>
  <c r="BD223" i="18" s="1"/>
  <c r="BD224" i="18" s="1"/>
  <c r="BD225" i="18" s="1"/>
  <c r="BD226" i="18" s="1"/>
  <c r="BD227" i="18" s="1"/>
  <c r="BD228" i="18" s="1"/>
  <c r="BD229" i="18" s="1"/>
  <c r="BD230" i="18" s="1"/>
  <c r="BD231" i="18" s="1"/>
  <c r="BD232" i="18" s="1"/>
  <c r="BD233" i="18" s="1"/>
  <c r="BD234" i="18" s="1"/>
  <c r="BD235" i="18" s="1"/>
  <c r="BD236" i="18" s="1"/>
  <c r="BD237" i="18" s="1"/>
  <c r="BD238" i="18" s="1"/>
  <c r="BD239" i="18" s="1"/>
  <c r="BD240" i="18" s="1"/>
  <c r="BD241" i="18" s="1"/>
  <c r="BD242" i="18" s="1"/>
  <c r="BD243" i="18" s="1"/>
  <c r="BD244" i="18" s="1"/>
  <c r="BD245" i="18" s="1"/>
  <c r="BD246" i="18" s="1"/>
  <c r="BD247" i="18" s="1"/>
  <c r="BD248" i="18" s="1"/>
  <c r="BD249" i="18" s="1"/>
  <c r="BD250" i="18" s="1"/>
  <c r="BD251" i="18" s="1"/>
  <c r="BD252" i="18" s="1"/>
  <c r="BD253" i="18" s="1"/>
  <c r="BD254" i="18" s="1"/>
  <c r="BD255" i="18" s="1"/>
  <c r="BD256" i="18" s="1"/>
  <c r="BD257" i="18" s="1"/>
  <c r="BD258" i="18" s="1"/>
  <c r="BD259" i="18" s="1"/>
  <c r="BD260" i="18" s="1"/>
  <c r="BD261" i="18" s="1"/>
  <c r="BD262" i="18" s="1"/>
  <c r="BD263" i="18" s="1"/>
  <c r="BD264" i="18" s="1"/>
  <c r="BD265" i="18" s="1"/>
  <c r="BD266" i="18" s="1"/>
  <c r="BD267" i="18" s="1"/>
  <c r="BD268" i="18" s="1"/>
  <c r="BD269" i="18" s="1"/>
  <c r="BD270" i="18" s="1"/>
  <c r="BD271" i="18" s="1"/>
  <c r="BD272" i="18" s="1"/>
  <c r="BD273" i="18" s="1"/>
  <c r="BD274" i="18" s="1"/>
  <c r="BD275" i="18" s="1"/>
  <c r="BD276" i="18" s="1"/>
  <c r="BD277" i="18" s="1"/>
  <c r="BD278" i="18" s="1"/>
  <c r="BD279" i="18" s="1"/>
  <c r="BD280" i="18" s="1"/>
  <c r="BD281" i="18" s="1"/>
  <c r="BD282" i="18" s="1"/>
  <c r="BD283" i="18" s="1"/>
  <c r="BD284" i="18" s="1"/>
  <c r="BD285" i="18" s="1"/>
  <c r="BD286" i="18" s="1"/>
  <c r="BD287" i="18" s="1"/>
  <c r="BD288" i="18" s="1"/>
  <c r="BD289" i="18" s="1"/>
  <c r="BD290" i="18" s="1"/>
  <c r="BD291" i="18" s="1"/>
  <c r="BD292" i="18" s="1"/>
  <c r="BD293" i="18" s="1"/>
  <c r="BD294" i="18" s="1"/>
  <c r="BD295" i="18" s="1"/>
  <c r="BD296" i="18" s="1"/>
  <c r="BD297" i="18" s="1"/>
  <c r="BD298" i="18" s="1"/>
  <c r="BD299" i="18" s="1"/>
  <c r="BD300" i="18" s="1"/>
  <c r="BD301" i="18" s="1"/>
  <c r="BD302" i="18" s="1"/>
  <c r="BD303" i="18" s="1"/>
  <c r="BD304" i="18" s="1"/>
  <c r="BD305" i="18" s="1"/>
  <c r="BD306" i="18" s="1"/>
  <c r="BD307" i="18" s="1"/>
  <c r="BD308" i="18" s="1"/>
  <c r="BD309" i="18" s="1"/>
  <c r="BD310" i="18" s="1"/>
  <c r="BD311" i="18" s="1"/>
  <c r="BD312" i="18" s="1"/>
  <c r="BD313" i="18" s="1"/>
  <c r="BD314" i="18" s="1"/>
  <c r="BD315" i="18" s="1"/>
  <c r="BD316" i="18" s="1"/>
  <c r="BD317" i="18" s="1"/>
  <c r="BD318" i="18" s="1"/>
  <c r="BD319" i="18" s="1"/>
  <c r="BD320" i="18" s="1"/>
  <c r="BD321" i="18" s="1"/>
  <c r="BD322" i="18" s="1"/>
  <c r="BD323" i="18" s="1"/>
  <c r="BD324" i="18" s="1"/>
  <c r="BD325" i="18" s="1"/>
  <c r="BD326" i="18" s="1"/>
  <c r="BD327" i="18" s="1"/>
  <c r="BD328" i="18" s="1"/>
  <c r="BD329" i="18" s="1"/>
  <c r="BD330" i="18" s="1"/>
  <c r="BD331" i="18" s="1"/>
  <c r="BD332" i="18" s="1"/>
  <c r="BD333" i="18" s="1"/>
  <c r="BD334" i="18" s="1"/>
  <c r="BD335" i="18" s="1"/>
  <c r="BD336" i="18" s="1"/>
  <c r="BD337" i="18" s="1"/>
  <c r="BD338" i="18" s="1"/>
  <c r="BD339" i="18" s="1"/>
  <c r="BD340" i="18" s="1"/>
  <c r="BD341" i="18" s="1"/>
  <c r="BD342" i="18" s="1"/>
  <c r="BD343" i="18" s="1"/>
  <c r="BD344" i="18" s="1"/>
  <c r="BD345" i="18" s="1"/>
  <c r="BD346" i="18" s="1"/>
  <c r="BD347" i="18" s="1"/>
  <c r="BD348" i="18" s="1"/>
  <c r="BD349" i="18" s="1"/>
  <c r="BD350" i="18" s="1"/>
  <c r="BD351" i="18" s="1"/>
  <c r="BD352" i="18" s="1"/>
  <c r="BD353" i="18" s="1"/>
  <c r="BD354" i="18" s="1"/>
  <c r="BD355" i="18" s="1"/>
  <c r="BD356" i="18" s="1"/>
  <c r="BD357" i="18" s="1"/>
  <c r="BD358" i="18" s="1"/>
  <c r="BD359" i="18" s="1"/>
  <c r="BD360" i="18" s="1"/>
  <c r="BD361" i="18" s="1"/>
  <c r="BD362" i="18" s="1"/>
  <c r="BD363" i="18" s="1"/>
  <c r="BD364" i="18" s="1"/>
  <c r="BD365" i="18" s="1"/>
  <c r="BD366" i="18" s="1"/>
  <c r="BD367" i="18" s="1"/>
  <c r="BD368" i="18" s="1"/>
  <c r="BD369" i="18" s="1"/>
  <c r="BD370" i="18" s="1"/>
  <c r="BD371" i="18" s="1"/>
  <c r="BD372" i="18" s="1"/>
  <c r="BD373" i="18" s="1"/>
  <c r="BD374" i="18" s="1"/>
  <c r="BD375" i="18" s="1"/>
  <c r="BD376" i="18" s="1"/>
  <c r="BD377" i="18" s="1"/>
  <c r="BD378" i="18" s="1"/>
  <c r="BD379" i="18" s="1"/>
  <c r="BD380" i="18" s="1"/>
  <c r="BD381" i="18" s="1"/>
  <c r="BD382" i="18" s="1"/>
  <c r="BD383" i="18" s="1"/>
  <c r="BD384" i="18" s="1"/>
  <c r="BD385" i="18" s="1"/>
  <c r="BD386" i="18" s="1"/>
  <c r="BD387" i="18" s="1"/>
  <c r="BD388" i="18" s="1"/>
  <c r="BD389" i="18" s="1"/>
  <c r="BD390" i="18" s="1"/>
  <c r="BD391" i="18" s="1"/>
  <c r="BD392" i="18" s="1"/>
  <c r="BD393" i="18" s="1"/>
  <c r="BD394" i="18" s="1"/>
  <c r="BD395" i="18" s="1"/>
  <c r="BD396" i="18" s="1"/>
  <c r="BD397" i="18" s="1"/>
  <c r="BD398" i="18" s="1"/>
  <c r="BD399" i="18" s="1"/>
  <c r="BD400" i="18" s="1"/>
  <c r="BD401" i="18" s="1"/>
  <c r="BD402" i="18" s="1"/>
  <c r="BD403" i="18" s="1"/>
  <c r="BD404" i="18" s="1"/>
  <c r="BD405" i="18" s="1"/>
  <c r="BD406" i="18" s="1"/>
  <c r="BD407" i="18" s="1"/>
  <c r="CL42" i="18"/>
  <c r="AZ185" i="18"/>
  <c r="BB185" i="18"/>
  <c r="P13" i="18"/>
  <c r="CL44" i="18" s="1"/>
  <c r="P14" i="18"/>
  <c r="CL47" i="18" s="1"/>
  <c r="P15" i="18"/>
  <c r="CL50" i="18" s="1"/>
  <c r="P16" i="18"/>
  <c r="CL53" i="18" s="1"/>
  <c r="P17" i="18"/>
  <c r="CL56" i="18" s="1"/>
  <c r="P18" i="18"/>
  <c r="CL59" i="18" s="1"/>
  <c r="P19" i="18"/>
  <c r="CL62" i="18" s="1"/>
  <c r="P20" i="18"/>
  <c r="CL65" i="18" s="1"/>
  <c r="P21" i="18"/>
  <c r="CL68" i="18" s="1"/>
  <c r="P22" i="18"/>
  <c r="CL71" i="18" s="1"/>
  <c r="P23" i="18"/>
  <c r="CL74" i="18" s="1"/>
  <c r="P24" i="18"/>
  <c r="CL77" i="18" s="1"/>
  <c r="P25" i="18"/>
  <c r="CL80" i="18" s="1"/>
  <c r="P26" i="18"/>
  <c r="CL83" i="18" s="1"/>
  <c r="P27" i="18"/>
  <c r="CL86" i="18" s="1"/>
  <c r="P28" i="18"/>
  <c r="CL89" i="18" s="1"/>
  <c r="P29" i="18"/>
  <c r="CL92" i="18" s="1"/>
  <c r="P30" i="18"/>
  <c r="CL95" i="18" s="1"/>
  <c r="P31" i="18"/>
  <c r="CL98" i="18" s="1"/>
  <c r="P32" i="18"/>
  <c r="CL101" i="18" s="1"/>
  <c r="P33" i="18"/>
  <c r="CL104" i="18" s="1"/>
  <c r="P34" i="18"/>
  <c r="CL107" i="18" s="1"/>
  <c r="P35" i="18"/>
  <c r="CL110" i="18" s="1"/>
  <c r="P36" i="18"/>
  <c r="CL113" i="18" s="1"/>
  <c r="P37" i="18"/>
  <c r="CL116" i="18" s="1"/>
  <c r="P38" i="18"/>
  <c r="CL119" i="18" s="1"/>
  <c r="P39" i="18"/>
  <c r="CL122" i="18" s="1"/>
  <c r="P40" i="18"/>
  <c r="CL125" i="18" s="1"/>
  <c r="P41" i="18"/>
  <c r="CL128" i="18" s="1"/>
  <c r="P42" i="18"/>
  <c r="CL131" i="18" s="1"/>
  <c r="P43" i="18"/>
  <c r="CL134" i="18" s="1"/>
  <c r="P44" i="18"/>
  <c r="CL137" i="18" s="1"/>
  <c r="P45" i="18"/>
  <c r="CL140" i="18" s="1"/>
  <c r="P46" i="18"/>
  <c r="CL143" i="18" s="1"/>
  <c r="P47" i="18"/>
  <c r="CL146" i="18" s="1"/>
  <c r="P48" i="18"/>
  <c r="CL149" i="18" s="1"/>
  <c r="P49" i="18"/>
  <c r="CL152" i="18" s="1"/>
  <c r="P50" i="18"/>
  <c r="CL155" i="18" s="1"/>
  <c r="P51" i="18"/>
  <c r="CL158" i="18" s="1"/>
  <c r="P52" i="18"/>
  <c r="CL161" i="18" s="1"/>
  <c r="P53" i="18"/>
  <c r="CL164" i="18" s="1"/>
  <c r="P54" i="18"/>
  <c r="CL167" i="18" s="1"/>
  <c r="P55" i="18"/>
  <c r="CL170" i="18" s="1"/>
  <c r="P56" i="18"/>
  <c r="CL173" i="18" s="1"/>
  <c r="P57" i="18"/>
  <c r="CL176" i="18" s="1"/>
  <c r="P58" i="18"/>
  <c r="CL179" i="18" s="1"/>
  <c r="P59" i="18"/>
  <c r="CL182" i="18" s="1"/>
  <c r="P60" i="18"/>
  <c r="CL185" i="18" s="1"/>
  <c r="P61" i="18"/>
  <c r="CL188" i="18" s="1"/>
  <c r="P62" i="18"/>
  <c r="CL191" i="18" s="1"/>
  <c r="P63" i="18"/>
  <c r="CL194" i="18" s="1"/>
  <c r="P64" i="18"/>
  <c r="CL197" i="18" s="1"/>
  <c r="P65" i="18"/>
  <c r="CL200" i="18" s="1"/>
  <c r="P66" i="18"/>
  <c r="CL203" i="18" s="1"/>
  <c r="P67" i="18"/>
  <c r="CL206" i="18" s="1"/>
  <c r="P68" i="18"/>
  <c r="CL209" i="18" s="1"/>
  <c r="P69" i="18"/>
  <c r="CL212" i="18" s="1"/>
  <c r="P70" i="18"/>
  <c r="CL215" i="18" s="1"/>
  <c r="P71" i="18"/>
  <c r="CL218" i="18" s="1"/>
  <c r="P72" i="18"/>
  <c r="CL221" i="18" s="1"/>
  <c r="P73" i="18"/>
  <c r="CL224" i="18" s="1"/>
  <c r="P74" i="18"/>
  <c r="CL227" i="18" s="1"/>
  <c r="P75" i="18"/>
  <c r="CL230" i="18" s="1"/>
  <c r="P76" i="18"/>
  <c r="CL233" i="18" s="1"/>
  <c r="P77" i="18"/>
  <c r="CL236" i="18" s="1"/>
  <c r="P78" i="18"/>
  <c r="CL239" i="18" s="1"/>
  <c r="P79" i="18"/>
  <c r="CL242" i="18" s="1"/>
  <c r="P80" i="18"/>
  <c r="CL245" i="18" s="1"/>
  <c r="P81" i="18"/>
  <c r="CL248" i="18" s="1"/>
  <c r="P82" i="18"/>
  <c r="CL251" i="18" s="1"/>
  <c r="P83" i="18"/>
  <c r="CL254" i="18" s="1"/>
  <c r="P84" i="18"/>
  <c r="CL257" i="18" s="1"/>
  <c r="P85" i="18"/>
  <c r="CL260" i="18" s="1"/>
  <c r="P86" i="18"/>
  <c r="CL263" i="18" s="1"/>
  <c r="P87" i="18"/>
  <c r="CL266" i="18" s="1"/>
  <c r="P88" i="18"/>
  <c r="CL269" i="18" s="1"/>
  <c r="P89" i="18"/>
  <c r="CL272" i="18" s="1"/>
  <c r="P90" i="18"/>
  <c r="CL275" i="18" s="1"/>
  <c r="P91" i="18"/>
  <c r="CL278" i="18" s="1"/>
  <c r="P92" i="18"/>
  <c r="CL281" i="18" s="1"/>
  <c r="P93" i="18"/>
  <c r="CL284" i="18" s="1"/>
  <c r="P94" i="18"/>
  <c r="CL287" i="18" s="1"/>
  <c r="P95" i="18"/>
  <c r="CL290" i="18" s="1"/>
  <c r="P96" i="18"/>
  <c r="CL293" i="18" s="1"/>
  <c r="P97" i="18"/>
  <c r="CL296" i="18" s="1"/>
  <c r="P98" i="18"/>
  <c r="CL299" i="18" s="1"/>
  <c r="P99" i="18"/>
  <c r="CL302" i="18" s="1"/>
  <c r="P100" i="18"/>
  <c r="CL305" i="18" s="1"/>
  <c r="P101" i="18"/>
  <c r="CL308" i="18" s="1"/>
  <c r="P102" i="18"/>
  <c r="CL311" i="18" s="1"/>
  <c r="P103" i="18"/>
  <c r="CL314" i="18" s="1"/>
  <c r="P104" i="18"/>
  <c r="CL317" i="18" s="1"/>
  <c r="P105" i="18"/>
  <c r="CL320" i="18" s="1"/>
  <c r="P106" i="18"/>
  <c r="CL323" i="18" s="1"/>
  <c r="P107" i="18"/>
  <c r="CL326" i="18" s="1"/>
  <c r="P108" i="18"/>
  <c r="CL329" i="18" s="1"/>
  <c r="P109" i="18"/>
  <c r="CL332" i="18" s="1"/>
  <c r="P110" i="18"/>
  <c r="CL335" i="18" s="1"/>
  <c r="P111" i="18"/>
  <c r="CL338" i="18" s="1"/>
  <c r="P112" i="18"/>
  <c r="CL342" i="18" s="1"/>
  <c r="P113" i="18"/>
  <c r="CL345" i="18" s="1"/>
  <c r="P114" i="18"/>
  <c r="CL348" i="18" s="1"/>
  <c r="P115" i="18"/>
  <c r="CL351" i="18" s="1"/>
  <c r="P116" i="18"/>
  <c r="CL354" i="18" s="1"/>
  <c r="P117" i="18"/>
  <c r="CL357" i="18" s="1"/>
  <c r="P118" i="18"/>
  <c r="CL360" i="18" s="1"/>
  <c r="P119" i="18"/>
  <c r="CL363" i="18" s="1"/>
  <c r="P120" i="18"/>
  <c r="CL366" i="18" s="1"/>
  <c r="P121" i="18"/>
  <c r="CL369" i="18" s="1"/>
  <c r="P122" i="18"/>
  <c r="CL372" i="18" s="1"/>
  <c r="P123" i="18"/>
  <c r="CL375" i="18" s="1"/>
  <c r="P124" i="18"/>
  <c r="CL378" i="18" s="1"/>
  <c r="P125" i="18"/>
  <c r="CL381" i="18" s="1"/>
  <c r="P126" i="18"/>
  <c r="CL384" i="18" s="1"/>
  <c r="P127" i="18"/>
  <c r="CL387" i="18" s="1"/>
  <c r="P128" i="18"/>
  <c r="CL390" i="18" s="1"/>
  <c r="P129" i="18"/>
  <c r="CL393" i="18" s="1"/>
  <c r="P130" i="18"/>
  <c r="CL396" i="18" s="1"/>
  <c r="P131" i="18"/>
  <c r="CL399" i="18" s="1"/>
  <c r="P132" i="18"/>
  <c r="CL402" i="18" s="1"/>
  <c r="P133" i="18"/>
  <c r="CL405" i="18" s="1"/>
  <c r="P134" i="18"/>
  <c r="CL408" i="18" s="1"/>
  <c r="P135" i="18"/>
  <c r="CL411" i="18" s="1"/>
  <c r="P136" i="18"/>
  <c r="CL414" i="18" s="1"/>
  <c r="P12" i="18"/>
  <c r="F434" i="18"/>
  <c r="C433" i="18"/>
  <c r="E433" i="18"/>
  <c r="F433" i="18"/>
  <c r="H433" i="18"/>
  <c r="J433" i="18"/>
  <c r="C434" i="18"/>
  <c r="E434" i="18"/>
  <c r="H434" i="18"/>
  <c r="J434" i="18"/>
  <c r="C435" i="18"/>
  <c r="E435" i="18"/>
  <c r="F435" i="18"/>
  <c r="H435" i="18"/>
  <c r="J435" i="18"/>
  <c r="C436" i="18"/>
  <c r="E436" i="18"/>
  <c r="F436" i="18"/>
  <c r="H436" i="18"/>
  <c r="J436" i="18"/>
  <c r="C437" i="18"/>
  <c r="E437" i="18"/>
  <c r="F437" i="18"/>
  <c r="H437" i="18"/>
  <c r="J437" i="18"/>
  <c r="C438" i="18"/>
  <c r="E438" i="18"/>
  <c r="F438" i="18"/>
  <c r="H438" i="18"/>
  <c r="J438" i="18"/>
  <c r="C439" i="18"/>
  <c r="E439" i="18"/>
  <c r="F439" i="18"/>
  <c r="H439" i="18"/>
  <c r="J439" i="18"/>
  <c r="C440" i="18"/>
  <c r="E440" i="18"/>
  <c r="F440" i="18"/>
  <c r="H440" i="18"/>
  <c r="J440" i="18"/>
  <c r="C441" i="18"/>
  <c r="E441" i="18"/>
  <c r="F441" i="18"/>
  <c r="H441" i="18"/>
  <c r="J441" i="18"/>
  <c r="C442" i="18"/>
  <c r="E442" i="18"/>
  <c r="F442" i="18"/>
  <c r="H442" i="18"/>
  <c r="J442" i="18"/>
  <c r="C443" i="18"/>
  <c r="E443" i="18"/>
  <c r="F443" i="18"/>
  <c r="H443" i="18"/>
  <c r="J443" i="18"/>
  <c r="C444" i="18"/>
  <c r="E444" i="18"/>
  <c r="F444" i="18"/>
  <c r="H444" i="18"/>
  <c r="J444" i="18"/>
  <c r="C445" i="18"/>
  <c r="E445" i="18"/>
  <c r="F445" i="18"/>
  <c r="H445" i="18"/>
  <c r="J445" i="18"/>
  <c r="C446" i="18"/>
  <c r="E446" i="18"/>
  <c r="F446" i="18"/>
  <c r="H446" i="18"/>
  <c r="J446" i="18"/>
  <c r="C447" i="18"/>
  <c r="E447" i="18"/>
  <c r="F447" i="18"/>
  <c r="H447" i="18"/>
  <c r="J447" i="18"/>
  <c r="C448" i="18"/>
  <c r="E448" i="18"/>
  <c r="F448" i="18"/>
  <c r="H448" i="18"/>
  <c r="J448" i="18"/>
  <c r="C449" i="18"/>
  <c r="E449" i="18"/>
  <c r="F449" i="18"/>
  <c r="H449" i="18"/>
  <c r="J449" i="18"/>
  <c r="C450" i="18"/>
  <c r="E450" i="18"/>
  <c r="F450" i="18"/>
  <c r="H450" i="18"/>
  <c r="J450" i="18"/>
  <c r="C451" i="18"/>
  <c r="E451" i="18"/>
  <c r="F451" i="18"/>
  <c r="H451" i="18"/>
  <c r="J451" i="18"/>
  <c r="C452" i="18"/>
  <c r="E452" i="18"/>
  <c r="F452" i="18"/>
  <c r="H452" i="18"/>
  <c r="J452" i="18"/>
  <c r="C453" i="18"/>
  <c r="E453" i="18"/>
  <c r="F453" i="18"/>
  <c r="H453" i="18"/>
  <c r="J453" i="18"/>
  <c r="C454" i="18"/>
  <c r="E454" i="18"/>
  <c r="F454" i="18"/>
  <c r="H454" i="18"/>
  <c r="J454" i="18"/>
  <c r="C455" i="18"/>
  <c r="E455" i="18"/>
  <c r="F455" i="18"/>
  <c r="H455" i="18"/>
  <c r="J455" i="18"/>
  <c r="C456" i="18"/>
  <c r="E456" i="18"/>
  <c r="F456" i="18"/>
  <c r="H456" i="18"/>
  <c r="J456" i="18"/>
  <c r="C457" i="18"/>
  <c r="E457" i="18"/>
  <c r="F457" i="18"/>
  <c r="H457" i="18"/>
  <c r="J457" i="18"/>
  <c r="C458" i="18"/>
  <c r="E458" i="18"/>
  <c r="F458" i="18"/>
  <c r="H458" i="18"/>
  <c r="J458" i="18"/>
  <c r="C459" i="18"/>
  <c r="E459" i="18"/>
  <c r="F459" i="18"/>
  <c r="H459" i="18"/>
  <c r="J459" i="18"/>
  <c r="C460" i="18"/>
  <c r="E460" i="18"/>
  <c r="F460" i="18"/>
  <c r="H460" i="18"/>
  <c r="J460" i="18"/>
  <c r="C461" i="18"/>
  <c r="E461" i="18"/>
  <c r="F461" i="18"/>
  <c r="H461" i="18"/>
  <c r="J461" i="18"/>
  <c r="C462" i="18"/>
  <c r="E462" i="18"/>
  <c r="F462" i="18"/>
  <c r="H462" i="18"/>
  <c r="J462" i="18"/>
  <c r="C463" i="18"/>
  <c r="E463" i="18"/>
  <c r="F463" i="18"/>
  <c r="H463" i="18"/>
  <c r="J463" i="18"/>
  <c r="C464" i="18"/>
  <c r="E464" i="18"/>
  <c r="F464" i="18"/>
  <c r="H464" i="18"/>
  <c r="J464" i="18"/>
  <c r="C465" i="18"/>
  <c r="E465" i="18"/>
  <c r="F465" i="18"/>
  <c r="H465" i="18"/>
  <c r="J465" i="18"/>
  <c r="C466" i="18"/>
  <c r="E466" i="18"/>
  <c r="F466" i="18"/>
  <c r="H466" i="18"/>
  <c r="J466" i="18"/>
  <c r="C467" i="18"/>
  <c r="E467" i="18"/>
  <c r="F467" i="18"/>
  <c r="H467" i="18"/>
  <c r="J467" i="18"/>
  <c r="C468" i="18"/>
  <c r="E468" i="18"/>
  <c r="F468" i="18"/>
  <c r="H468" i="18"/>
  <c r="J468" i="18"/>
  <c r="C469" i="18"/>
  <c r="E469" i="18"/>
  <c r="F469" i="18"/>
  <c r="H469" i="18"/>
  <c r="J469" i="18"/>
  <c r="C470" i="18"/>
  <c r="E470" i="18"/>
  <c r="F470" i="18"/>
  <c r="H470" i="18"/>
  <c r="J470" i="18"/>
  <c r="CH169" i="18"/>
  <c r="CH170" i="18"/>
  <c r="CH405" i="18"/>
  <c r="CH406" i="18"/>
  <c r="CH407" i="18"/>
  <c r="CH408" i="18"/>
  <c r="CH409" i="18"/>
  <c r="CH410" i="18"/>
  <c r="CH411" i="18"/>
  <c r="CH412" i="18"/>
  <c r="CH413" i="18"/>
  <c r="CH414" i="18"/>
  <c r="CH415" i="18"/>
  <c r="CH416" i="18"/>
  <c r="CH417" i="18"/>
  <c r="CH418" i="18"/>
  <c r="CH419" i="18"/>
  <c r="CH420" i="18"/>
  <c r="CH43" i="18"/>
  <c r="CH44" i="18"/>
  <c r="CH45" i="18"/>
  <c r="CH46" i="18"/>
  <c r="CH47" i="18"/>
  <c r="CH48" i="18"/>
  <c r="CH49" i="18"/>
  <c r="CH50" i="18"/>
  <c r="CH51" i="18"/>
  <c r="CH52" i="18"/>
  <c r="CH53" i="18"/>
  <c r="CH54" i="18"/>
  <c r="CH55" i="18"/>
  <c r="CH56" i="18"/>
  <c r="CH57" i="18"/>
  <c r="CH58" i="18"/>
  <c r="CH59" i="18"/>
  <c r="CH60" i="18"/>
  <c r="CH61" i="18"/>
  <c r="CH62" i="18"/>
  <c r="CH63" i="18"/>
  <c r="CH64" i="18"/>
  <c r="CH65" i="18"/>
  <c r="CH66" i="18"/>
  <c r="CH67" i="18"/>
  <c r="CH68" i="18"/>
  <c r="CH69" i="18"/>
  <c r="CH70" i="18"/>
  <c r="CH71" i="18"/>
  <c r="CH72" i="18"/>
  <c r="CH73" i="18"/>
  <c r="CH74" i="18"/>
  <c r="CH75" i="18"/>
  <c r="CH76" i="18"/>
  <c r="CH77" i="18"/>
  <c r="CH78" i="18"/>
  <c r="CH79" i="18"/>
  <c r="CH80" i="18"/>
  <c r="CH81" i="18"/>
  <c r="CH82" i="18"/>
  <c r="CH83" i="18"/>
  <c r="CH84" i="18"/>
  <c r="CH85" i="18"/>
  <c r="CH86" i="18"/>
  <c r="CH87" i="18"/>
  <c r="CH88" i="18"/>
  <c r="CH89" i="18"/>
  <c r="CH90" i="18"/>
  <c r="CH91" i="18"/>
  <c r="CH92" i="18"/>
  <c r="CH93" i="18"/>
  <c r="CH94" i="18"/>
  <c r="CH95" i="18"/>
  <c r="CH96" i="18"/>
  <c r="CH97" i="18"/>
  <c r="CH98" i="18"/>
  <c r="CH99" i="18"/>
  <c r="CH100" i="18"/>
  <c r="CH101" i="18"/>
  <c r="CH102" i="18"/>
  <c r="CH103" i="18"/>
  <c r="CH104" i="18"/>
  <c r="CH105" i="18"/>
  <c r="CH106" i="18"/>
  <c r="CH107" i="18"/>
  <c r="CH108" i="18"/>
  <c r="CH109" i="18"/>
  <c r="CH110" i="18"/>
  <c r="CH111" i="18"/>
  <c r="CH112" i="18"/>
  <c r="CH113" i="18"/>
  <c r="CH114" i="18"/>
  <c r="CH115" i="18"/>
  <c r="CH116" i="18"/>
  <c r="CH117" i="18"/>
  <c r="CH118" i="18"/>
  <c r="CH119" i="18"/>
  <c r="CH120" i="18"/>
  <c r="CH121" i="18"/>
  <c r="CH122" i="18"/>
  <c r="CH123" i="18"/>
  <c r="CH124" i="18"/>
  <c r="CH125" i="18"/>
  <c r="CH126" i="18"/>
  <c r="CH127" i="18"/>
  <c r="CH128" i="18"/>
  <c r="CH129" i="18"/>
  <c r="CH130" i="18"/>
  <c r="CH131" i="18"/>
  <c r="CH132" i="18"/>
  <c r="CH133" i="18"/>
  <c r="CH134" i="18"/>
  <c r="CH135" i="18"/>
  <c r="CH136" i="18"/>
  <c r="CH137" i="18"/>
  <c r="CH138" i="18"/>
  <c r="CH139" i="18"/>
  <c r="CH140" i="18"/>
  <c r="CH141" i="18"/>
  <c r="CH142" i="18"/>
  <c r="CH143" i="18"/>
  <c r="CH144" i="18"/>
  <c r="CH145" i="18"/>
  <c r="CH146" i="18"/>
  <c r="CH147" i="18"/>
  <c r="CH148" i="18"/>
  <c r="CH149" i="18"/>
  <c r="CH150" i="18"/>
  <c r="CH151" i="18"/>
  <c r="CH152" i="18"/>
  <c r="CH153" i="18"/>
  <c r="CH154" i="18"/>
  <c r="CH155" i="18"/>
  <c r="CH156" i="18"/>
  <c r="CH157" i="18"/>
  <c r="CH158" i="18"/>
  <c r="CH159" i="18"/>
  <c r="CH160" i="18"/>
  <c r="CH161" i="18"/>
  <c r="CH162" i="18"/>
  <c r="CH163" i="18"/>
  <c r="CH164" i="18"/>
  <c r="CH165" i="18"/>
  <c r="CH166" i="18"/>
  <c r="CH167" i="18"/>
  <c r="CH168" i="18"/>
  <c r="H376" i="18"/>
  <c r="H377" i="18"/>
  <c r="H378" i="18"/>
  <c r="H379" i="18"/>
  <c r="H380" i="18"/>
  <c r="H381" i="18"/>
  <c r="H382" i="18"/>
  <c r="H383" i="18"/>
  <c r="H384" i="18"/>
  <c r="H385" i="18"/>
  <c r="H386" i="18"/>
  <c r="H387" i="18"/>
  <c r="H388" i="18"/>
  <c r="H389" i="18"/>
  <c r="H390" i="18"/>
  <c r="H391" i="18"/>
  <c r="H392" i="18"/>
  <c r="H393" i="18"/>
  <c r="H394" i="18"/>
  <c r="H395" i="18"/>
  <c r="H396" i="18"/>
  <c r="H397" i="18"/>
  <c r="H398" i="18"/>
  <c r="H399" i="18"/>
  <c r="H400" i="18"/>
  <c r="H401" i="18"/>
  <c r="H402" i="18"/>
  <c r="H403" i="18"/>
  <c r="H404" i="18"/>
  <c r="H405" i="18"/>
  <c r="H406" i="18"/>
  <c r="H407" i="18"/>
  <c r="H408" i="18"/>
  <c r="H409" i="18"/>
  <c r="H410" i="18"/>
  <c r="H411" i="18"/>
  <c r="H412" i="18"/>
  <c r="H413" i="18"/>
  <c r="H414" i="18"/>
  <c r="H415" i="18"/>
  <c r="H416" i="18"/>
  <c r="H417" i="18"/>
  <c r="H418" i="18"/>
  <c r="H419" i="18"/>
  <c r="H420" i="18"/>
  <c r="H421" i="18"/>
  <c r="H422" i="18"/>
  <c r="H423" i="18"/>
  <c r="H424" i="18"/>
  <c r="H425" i="18"/>
  <c r="H426" i="18"/>
  <c r="H427" i="18"/>
  <c r="H428" i="18"/>
  <c r="H429" i="18"/>
  <c r="H430" i="18"/>
  <c r="H431" i="18"/>
  <c r="H432" i="18"/>
  <c r="F376" i="18"/>
  <c r="F377" i="18"/>
  <c r="F378" i="18"/>
  <c r="F379" i="18"/>
  <c r="F380" i="18"/>
  <c r="F381" i="18"/>
  <c r="F382" i="18"/>
  <c r="F383" i="18"/>
  <c r="F384" i="18"/>
  <c r="F385" i="18"/>
  <c r="F386" i="18"/>
  <c r="F387" i="18"/>
  <c r="F388" i="18"/>
  <c r="F389" i="18"/>
  <c r="F390" i="18"/>
  <c r="F391" i="18"/>
  <c r="F392" i="18"/>
  <c r="F393" i="18"/>
  <c r="F394" i="18"/>
  <c r="F395" i="18"/>
  <c r="F396" i="18"/>
  <c r="F397" i="18"/>
  <c r="F398" i="18"/>
  <c r="F399" i="18"/>
  <c r="F400" i="18"/>
  <c r="F401" i="18"/>
  <c r="F402" i="18"/>
  <c r="F403" i="18"/>
  <c r="F404" i="18"/>
  <c r="F405" i="18"/>
  <c r="F406" i="18"/>
  <c r="F407" i="18"/>
  <c r="F408" i="18"/>
  <c r="F409" i="18"/>
  <c r="F410" i="18"/>
  <c r="F411" i="18"/>
  <c r="F412" i="18"/>
  <c r="F413" i="18"/>
  <c r="F414" i="18"/>
  <c r="F415" i="18"/>
  <c r="F416" i="18"/>
  <c r="F417" i="18"/>
  <c r="F418" i="18"/>
  <c r="F419" i="18"/>
  <c r="F420" i="18"/>
  <c r="F421" i="18"/>
  <c r="F422" i="18"/>
  <c r="F423" i="18"/>
  <c r="F424" i="18"/>
  <c r="F425" i="18"/>
  <c r="F426" i="18"/>
  <c r="F427" i="18"/>
  <c r="F428" i="18"/>
  <c r="F429" i="18"/>
  <c r="F430" i="18"/>
  <c r="F431" i="18"/>
  <c r="F432" i="18"/>
  <c r="C376" i="18"/>
  <c r="C377" i="18"/>
  <c r="C378" i="18"/>
  <c r="C379" i="18"/>
  <c r="C380" i="18"/>
  <c r="C381" i="18"/>
  <c r="C382" i="18"/>
  <c r="C383" i="18"/>
  <c r="C384" i="18"/>
  <c r="C385" i="18"/>
  <c r="C386" i="18"/>
  <c r="C387" i="18"/>
  <c r="C388" i="18"/>
  <c r="C389" i="18"/>
  <c r="C390" i="18"/>
  <c r="C391" i="18"/>
  <c r="C392" i="18"/>
  <c r="C393" i="18"/>
  <c r="C394" i="18"/>
  <c r="C395" i="18"/>
  <c r="C396" i="18"/>
  <c r="C397" i="18"/>
  <c r="C398" i="18"/>
  <c r="C399" i="18"/>
  <c r="C400" i="18"/>
  <c r="C401" i="18"/>
  <c r="C402" i="18"/>
  <c r="C403" i="18"/>
  <c r="C404" i="18"/>
  <c r="C405" i="18"/>
  <c r="C406" i="18"/>
  <c r="C407" i="18"/>
  <c r="C408" i="18"/>
  <c r="C409" i="18"/>
  <c r="C410" i="18"/>
  <c r="C411" i="18"/>
  <c r="C412" i="18"/>
  <c r="C413" i="18"/>
  <c r="C414" i="18"/>
  <c r="C415" i="18"/>
  <c r="C416" i="18"/>
  <c r="C417" i="18"/>
  <c r="C418" i="18"/>
  <c r="C419" i="18"/>
  <c r="C420" i="18"/>
  <c r="C421" i="18"/>
  <c r="C422" i="18"/>
  <c r="C423" i="18"/>
  <c r="C424" i="18"/>
  <c r="C425" i="18"/>
  <c r="C426" i="18"/>
  <c r="C427" i="18"/>
  <c r="C428" i="18"/>
  <c r="C429" i="18"/>
  <c r="C430" i="18"/>
  <c r="C431" i="18"/>
  <c r="C432" i="18"/>
  <c r="E376" i="18"/>
  <c r="J376" i="18"/>
  <c r="E382" i="18"/>
  <c r="J382" i="18"/>
  <c r="E383" i="18"/>
  <c r="J383" i="18"/>
  <c r="E384" i="18"/>
  <c r="J384" i="18"/>
  <c r="E385" i="18"/>
  <c r="J385" i="18"/>
  <c r="E386" i="18"/>
  <c r="J386" i="18"/>
  <c r="E387" i="18"/>
  <c r="J387" i="18"/>
  <c r="E388" i="18"/>
  <c r="J388" i="18"/>
  <c r="E389" i="18"/>
  <c r="J389" i="18"/>
  <c r="E390" i="18"/>
  <c r="J390" i="18"/>
  <c r="E391" i="18"/>
  <c r="J391" i="18"/>
  <c r="E392" i="18"/>
  <c r="J392" i="18"/>
  <c r="E393" i="18"/>
  <c r="J393" i="18"/>
  <c r="E394" i="18"/>
  <c r="J394" i="18"/>
  <c r="E395" i="18"/>
  <c r="J395" i="18"/>
  <c r="E396" i="18"/>
  <c r="J396" i="18"/>
  <c r="E397" i="18"/>
  <c r="J397" i="18"/>
  <c r="E398" i="18"/>
  <c r="J398" i="18"/>
  <c r="E399" i="18"/>
  <c r="J399" i="18"/>
  <c r="E400" i="18"/>
  <c r="J400" i="18"/>
  <c r="E401" i="18"/>
  <c r="J401" i="18"/>
  <c r="E402" i="18"/>
  <c r="J402" i="18"/>
  <c r="E403" i="18"/>
  <c r="J403" i="18"/>
  <c r="E404" i="18"/>
  <c r="J404" i="18"/>
  <c r="E405" i="18"/>
  <c r="J405" i="18"/>
  <c r="E406" i="18"/>
  <c r="J406" i="18"/>
  <c r="E407" i="18"/>
  <c r="J407" i="18"/>
  <c r="E408" i="18"/>
  <c r="J408" i="18"/>
  <c r="E409" i="18"/>
  <c r="J409" i="18"/>
  <c r="E410" i="18"/>
  <c r="J410" i="18"/>
  <c r="E411" i="18"/>
  <c r="J411" i="18"/>
  <c r="E412" i="18"/>
  <c r="J412" i="18"/>
  <c r="E413" i="18"/>
  <c r="J413" i="18"/>
  <c r="E414" i="18"/>
  <c r="J414" i="18"/>
  <c r="E415" i="18"/>
  <c r="J415" i="18"/>
  <c r="E416" i="18"/>
  <c r="J416" i="18"/>
  <c r="E417" i="18"/>
  <c r="J417" i="18"/>
  <c r="E418" i="18"/>
  <c r="J418" i="18"/>
  <c r="E419" i="18"/>
  <c r="J419" i="18"/>
  <c r="E420" i="18"/>
  <c r="J420" i="18"/>
  <c r="E421" i="18"/>
  <c r="J421" i="18"/>
  <c r="E422" i="18"/>
  <c r="J422" i="18"/>
  <c r="E423" i="18"/>
  <c r="J423" i="18"/>
  <c r="E424" i="18"/>
  <c r="J424" i="18"/>
  <c r="E425" i="18"/>
  <c r="J425" i="18"/>
  <c r="E426" i="18"/>
  <c r="J426" i="18"/>
  <c r="E427" i="18"/>
  <c r="J427" i="18"/>
  <c r="E428" i="18"/>
  <c r="J428" i="18"/>
  <c r="E429" i="18"/>
  <c r="J429" i="18"/>
  <c r="E430" i="18"/>
  <c r="J430" i="18"/>
  <c r="E431" i="18"/>
  <c r="J431" i="18"/>
  <c r="E432" i="18"/>
  <c r="J432" i="18"/>
  <c r="CG43" i="18"/>
  <c r="CG44" i="18"/>
  <c r="CG45" i="18"/>
  <c r="CG46" i="18"/>
  <c r="CG47" i="18"/>
  <c r="CG48" i="18"/>
  <c r="CG49" i="18"/>
  <c r="CG50" i="18"/>
  <c r="CG51" i="18"/>
  <c r="CG52" i="18"/>
  <c r="CG53" i="18"/>
  <c r="CG54" i="18"/>
  <c r="CG55" i="18"/>
  <c r="CG56" i="18"/>
  <c r="CG57" i="18"/>
  <c r="CG58" i="18"/>
  <c r="CG59" i="18"/>
  <c r="CG60" i="18"/>
  <c r="CG61" i="18"/>
  <c r="CG62" i="18"/>
  <c r="CG63" i="18"/>
  <c r="CG64" i="18"/>
  <c r="CG65" i="18"/>
  <c r="CG66" i="18"/>
  <c r="CG67" i="18"/>
  <c r="CG68" i="18"/>
  <c r="CG69" i="18"/>
  <c r="CG70" i="18"/>
  <c r="CG71" i="18"/>
  <c r="CG72" i="18"/>
  <c r="CG73" i="18"/>
  <c r="CG74" i="18"/>
  <c r="CG75" i="18"/>
  <c r="CG76" i="18"/>
  <c r="CG77" i="18"/>
  <c r="CG78" i="18"/>
  <c r="CG79" i="18"/>
  <c r="CG80" i="18"/>
  <c r="CG81" i="18"/>
  <c r="CG82" i="18"/>
  <c r="CG83" i="18"/>
  <c r="CG84" i="18"/>
  <c r="CG85" i="18"/>
  <c r="CG86" i="18"/>
  <c r="CG87" i="18"/>
  <c r="CG88" i="18"/>
  <c r="CG89" i="18"/>
  <c r="CG90" i="18"/>
  <c r="CG91" i="18"/>
  <c r="CG92" i="18"/>
  <c r="CG93" i="18"/>
  <c r="CG94" i="18"/>
  <c r="CG95" i="18"/>
  <c r="CG96" i="18"/>
  <c r="CG97" i="18"/>
  <c r="CG98" i="18"/>
  <c r="CG99" i="18"/>
  <c r="CG100" i="18"/>
  <c r="CG101" i="18"/>
  <c r="CG102" i="18"/>
  <c r="CG103" i="18"/>
  <c r="CG104" i="18"/>
  <c r="CG105" i="18"/>
  <c r="CG106" i="18"/>
  <c r="CG107" i="18"/>
  <c r="CG108" i="18"/>
  <c r="CG109" i="18"/>
  <c r="CG110" i="18"/>
  <c r="CG111" i="18"/>
  <c r="CG112" i="18"/>
  <c r="CG113" i="18"/>
  <c r="CG114" i="18"/>
  <c r="CG115" i="18"/>
  <c r="CG116" i="18"/>
  <c r="CG117" i="18"/>
  <c r="CG118" i="18"/>
  <c r="CG119" i="18"/>
  <c r="CG120" i="18"/>
  <c r="CG121" i="18"/>
  <c r="CG122" i="18"/>
  <c r="CG123" i="18"/>
  <c r="CG124" i="18"/>
  <c r="CG125" i="18"/>
  <c r="CG126" i="18"/>
  <c r="CG127" i="18"/>
  <c r="CG128" i="18"/>
  <c r="CG129" i="18"/>
  <c r="CG405" i="18"/>
  <c r="CG406" i="18"/>
  <c r="CG407" i="18"/>
  <c r="CG408" i="18"/>
  <c r="CG409" i="18"/>
  <c r="CG410" i="18"/>
  <c r="CG411" i="18"/>
  <c r="CG412" i="18"/>
  <c r="CG413" i="18"/>
  <c r="CG414" i="18"/>
  <c r="CG415" i="18"/>
  <c r="CG416" i="18"/>
  <c r="CG417" i="18"/>
  <c r="CG418" i="18"/>
  <c r="CG419" i="18"/>
  <c r="CG420" i="18"/>
  <c r="CG130" i="18"/>
  <c r="AX44" i="18"/>
  <c r="AX45" i="18" s="1"/>
  <c r="AX46" i="18" s="1"/>
  <c r="AX47" i="18" s="1"/>
  <c r="AX48" i="18" s="1"/>
  <c r="AX49" i="18" s="1"/>
  <c r="AX50" i="18" s="1"/>
  <c r="AX51" i="18" s="1"/>
  <c r="AX52" i="18" s="1"/>
  <c r="AX53" i="18" s="1"/>
  <c r="AX54" i="18" s="1"/>
  <c r="AX55" i="18" s="1"/>
  <c r="AX56" i="18" s="1"/>
  <c r="AX57" i="18" s="1"/>
  <c r="AX58" i="18" s="1"/>
  <c r="AX59" i="18" s="1"/>
  <c r="AX60" i="18" s="1"/>
  <c r="AX61" i="18" s="1"/>
  <c r="AX62" i="18" s="1"/>
  <c r="AX63" i="18" s="1"/>
  <c r="AX64" i="18" s="1"/>
  <c r="AX65" i="18" s="1"/>
  <c r="AX66" i="18" s="1"/>
  <c r="AX67" i="18" s="1"/>
  <c r="AX68" i="18" s="1"/>
  <c r="AX69" i="18" s="1"/>
  <c r="AX70" i="18" s="1"/>
  <c r="AX71" i="18" s="1"/>
  <c r="AX72" i="18" s="1"/>
  <c r="AX73" i="18" s="1"/>
  <c r="AX74" i="18" s="1"/>
  <c r="AX75" i="18" s="1"/>
  <c r="AX76" i="18" s="1"/>
  <c r="AX77" i="18" s="1"/>
  <c r="AX78" i="18" s="1"/>
  <c r="AX79" i="18" s="1"/>
  <c r="AX80" i="18" s="1"/>
  <c r="AX81" i="18" s="1"/>
  <c r="AX82" i="18" s="1"/>
  <c r="AX83" i="18" s="1"/>
  <c r="AX84" i="18" s="1"/>
  <c r="AX85" i="18" s="1"/>
  <c r="AX86" i="18" s="1"/>
  <c r="AX87" i="18" s="1"/>
  <c r="AX88" i="18" s="1"/>
  <c r="AX89" i="18" s="1"/>
  <c r="AX90" i="18" s="1"/>
  <c r="AX91" i="18" s="1"/>
  <c r="AX92" i="18" s="1"/>
  <c r="AX93" i="18" s="1"/>
  <c r="AX94" i="18" s="1"/>
  <c r="AX95" i="18" s="1"/>
  <c r="AX96" i="18" s="1"/>
  <c r="AX97" i="18" s="1"/>
  <c r="AX98" i="18" s="1"/>
  <c r="AX99" i="18" s="1"/>
  <c r="AX100" i="18" s="1"/>
  <c r="AX101" i="18" s="1"/>
  <c r="AX102" i="18" s="1"/>
  <c r="AX103" i="18" s="1"/>
  <c r="AX104" i="18" s="1"/>
  <c r="AX105" i="18" s="1"/>
  <c r="AX106" i="18" s="1"/>
  <c r="AX107" i="18" s="1"/>
  <c r="AX108" i="18" s="1"/>
  <c r="AX109" i="18" s="1"/>
  <c r="AX110" i="18" s="1"/>
  <c r="AX111" i="18" s="1"/>
  <c r="AX112" i="18" s="1"/>
  <c r="AX113" i="18" s="1"/>
  <c r="AX114" i="18" s="1"/>
  <c r="AX115" i="18" s="1"/>
  <c r="AX116" i="18" s="1"/>
  <c r="AX117" i="18" s="1"/>
  <c r="AX118" i="18" s="1"/>
  <c r="AX119" i="18" s="1"/>
  <c r="AX120" i="18" s="1"/>
  <c r="AX121" i="18" s="1"/>
  <c r="AX122" i="18" s="1"/>
  <c r="AX123" i="18" s="1"/>
  <c r="AX124" i="18" s="1"/>
  <c r="AX125" i="18" s="1"/>
  <c r="AX126" i="18" s="1"/>
  <c r="AX127" i="18" s="1"/>
  <c r="AX128" i="18" s="1"/>
  <c r="AX129" i="18" s="1"/>
  <c r="AX130" i="18" s="1"/>
  <c r="AX131" i="18" s="1"/>
  <c r="AX132" i="18" s="1"/>
  <c r="AX133" i="18" s="1"/>
  <c r="AX134" i="18" s="1"/>
  <c r="AX135" i="18" s="1"/>
  <c r="AX136" i="18" s="1"/>
  <c r="AX137" i="18" s="1"/>
  <c r="AX138" i="18" s="1"/>
  <c r="AX139" i="18" s="1"/>
  <c r="AX140" i="18" s="1"/>
  <c r="AX141" i="18" s="1"/>
  <c r="AX142" i="18" s="1"/>
  <c r="AX143" i="18" s="1"/>
  <c r="AX144" i="18" s="1"/>
  <c r="AX145" i="18" s="1"/>
  <c r="AX146" i="18" s="1"/>
  <c r="AX147" i="18" s="1"/>
  <c r="AX148" i="18" s="1"/>
  <c r="AX149" i="18" s="1"/>
  <c r="AX150" i="18" s="1"/>
  <c r="AX151" i="18" s="1"/>
  <c r="AX152" i="18" s="1"/>
  <c r="AX153" i="18" s="1"/>
  <c r="AX154" i="18" s="1"/>
  <c r="AX155" i="18" s="1"/>
  <c r="AX156" i="18" s="1"/>
  <c r="AX157" i="18" s="1"/>
  <c r="AX158" i="18" s="1"/>
  <c r="AX159" i="18" s="1"/>
  <c r="AX160" i="18" s="1"/>
  <c r="AX161" i="18" s="1"/>
  <c r="AX162" i="18" s="1"/>
  <c r="AX163" i="18" s="1"/>
  <c r="AX164" i="18" s="1"/>
  <c r="AX165" i="18" s="1"/>
  <c r="AX166" i="18" s="1"/>
  <c r="AX167" i="18" s="1"/>
  <c r="AX168" i="18" s="1"/>
  <c r="AX169" i="18" s="1"/>
  <c r="AX170" i="18" s="1"/>
  <c r="AX171" i="18" s="1"/>
  <c r="AX172" i="18" s="1"/>
  <c r="AX173" i="18" s="1"/>
  <c r="AX174" i="18" s="1"/>
  <c r="AX175" i="18" s="1"/>
  <c r="AX176" i="18" s="1"/>
  <c r="AX177" i="18" s="1"/>
  <c r="AX178" i="18" s="1"/>
  <c r="AX179" i="18" s="1"/>
  <c r="AX180" i="18" s="1"/>
  <c r="AX181" i="18" s="1"/>
  <c r="AX182" i="18" s="1"/>
  <c r="AX183" i="18" s="1"/>
  <c r="AX184" i="18" s="1"/>
  <c r="AX185" i="18" s="1"/>
  <c r="AX186" i="18" s="1"/>
  <c r="AX187" i="18" s="1"/>
  <c r="AX188" i="18" s="1"/>
  <c r="AX189" i="18" s="1"/>
  <c r="AX190" i="18" s="1"/>
  <c r="AX191" i="18" s="1"/>
  <c r="AX192" i="18" s="1"/>
  <c r="AX193" i="18" s="1"/>
  <c r="AX194" i="18" s="1"/>
  <c r="AX195" i="18" s="1"/>
  <c r="AX196" i="18" s="1"/>
  <c r="AX197" i="18" s="1"/>
  <c r="AX198" i="18" s="1"/>
  <c r="AX199" i="18" s="1"/>
  <c r="AX200" i="18" s="1"/>
  <c r="AX201" i="18" s="1"/>
  <c r="AX202" i="18" s="1"/>
  <c r="AX203" i="18" s="1"/>
  <c r="AX204" i="18" s="1"/>
  <c r="AX205" i="18" s="1"/>
  <c r="AX206" i="18" s="1"/>
  <c r="AX207" i="18" s="1"/>
  <c r="AX208" i="18" s="1"/>
  <c r="AX209" i="18" s="1"/>
  <c r="AX210" i="18" s="1"/>
  <c r="AX211" i="18" s="1"/>
  <c r="AX212" i="18" s="1"/>
  <c r="AX213" i="18" s="1"/>
  <c r="AX214" i="18" s="1"/>
  <c r="AX215" i="18" s="1"/>
  <c r="AX216" i="18" s="1"/>
  <c r="AX217" i="18" s="1"/>
  <c r="AX218" i="18" s="1"/>
  <c r="AX219" i="18" s="1"/>
  <c r="AX220" i="18" s="1"/>
  <c r="AX221" i="18" s="1"/>
  <c r="AX222" i="18" s="1"/>
  <c r="AX223" i="18" s="1"/>
  <c r="AX224" i="18" s="1"/>
  <c r="AX225" i="18" s="1"/>
  <c r="AX226" i="18" s="1"/>
  <c r="AX227" i="18" s="1"/>
  <c r="AX228" i="18" s="1"/>
  <c r="AX229" i="18" s="1"/>
  <c r="AX230" i="18" s="1"/>
  <c r="AX231" i="18" s="1"/>
  <c r="AX232" i="18" s="1"/>
  <c r="AX233" i="18" s="1"/>
  <c r="AX234" i="18" s="1"/>
  <c r="AX235" i="18" s="1"/>
  <c r="AX236" i="18" s="1"/>
  <c r="AX237" i="18" s="1"/>
  <c r="AX238" i="18" s="1"/>
  <c r="AX239" i="18" s="1"/>
  <c r="AX240" i="18" s="1"/>
  <c r="AX241" i="18" s="1"/>
  <c r="AX242" i="18" s="1"/>
  <c r="AX243" i="18" s="1"/>
  <c r="AX244" i="18" s="1"/>
  <c r="AX245" i="18" s="1"/>
  <c r="AX246" i="18" s="1"/>
  <c r="AX247" i="18" s="1"/>
  <c r="AX248" i="18" s="1"/>
  <c r="AX249" i="18" s="1"/>
  <c r="AX250" i="18" s="1"/>
  <c r="AX251" i="18" s="1"/>
  <c r="AX252" i="18" s="1"/>
  <c r="AX253" i="18" s="1"/>
  <c r="AX254" i="18" s="1"/>
  <c r="AX255" i="18" s="1"/>
  <c r="AX256" i="18" s="1"/>
  <c r="AX257" i="18" s="1"/>
  <c r="AX258" i="18" s="1"/>
  <c r="AX259" i="18" s="1"/>
  <c r="AX260" i="18" s="1"/>
  <c r="AX261" i="18" s="1"/>
  <c r="AX262" i="18" s="1"/>
  <c r="AX263" i="18" s="1"/>
  <c r="AX264" i="18" s="1"/>
  <c r="AX265" i="18" s="1"/>
  <c r="AX266" i="18" s="1"/>
  <c r="AX267" i="18" s="1"/>
  <c r="AX268" i="18" s="1"/>
  <c r="AX269" i="18" s="1"/>
  <c r="AX270" i="18" s="1"/>
  <c r="AX271" i="18" s="1"/>
  <c r="AX272" i="18" s="1"/>
  <c r="AX273" i="18" s="1"/>
  <c r="AX274" i="18" s="1"/>
  <c r="AX275" i="18" s="1"/>
  <c r="AX276" i="18" s="1"/>
  <c r="AX277" i="18" s="1"/>
  <c r="AX278" i="18" s="1"/>
  <c r="AX279" i="18" s="1"/>
  <c r="AX280" i="18" s="1"/>
  <c r="AX281" i="18" s="1"/>
  <c r="AX282" i="18" s="1"/>
  <c r="AX283" i="18" s="1"/>
  <c r="AX284" i="18" s="1"/>
  <c r="AX285" i="18" s="1"/>
  <c r="AX286" i="18" s="1"/>
  <c r="AX287" i="18" s="1"/>
  <c r="AX288" i="18" s="1"/>
  <c r="AX289" i="18" s="1"/>
  <c r="AX290" i="18" s="1"/>
  <c r="AX291" i="18" s="1"/>
  <c r="AX292" i="18" s="1"/>
  <c r="AX293" i="18" s="1"/>
  <c r="AX294" i="18" s="1"/>
  <c r="AX295" i="18" s="1"/>
  <c r="AX296" i="18" s="1"/>
  <c r="AX297" i="18" s="1"/>
  <c r="AX298" i="18" s="1"/>
  <c r="AX299" i="18" s="1"/>
  <c r="AX300" i="18" s="1"/>
  <c r="AX301" i="18" s="1"/>
  <c r="AX302" i="18" s="1"/>
  <c r="AX303" i="18" s="1"/>
  <c r="AX304" i="18" s="1"/>
  <c r="AX305" i="18" s="1"/>
  <c r="AX306" i="18" s="1"/>
  <c r="AX307" i="18" s="1"/>
  <c r="AX308" i="18" s="1"/>
  <c r="AX309" i="18" s="1"/>
  <c r="AX310" i="18" s="1"/>
  <c r="AX311" i="18" s="1"/>
  <c r="AX312" i="18" s="1"/>
  <c r="AX313" i="18" s="1"/>
  <c r="AX314" i="18" s="1"/>
  <c r="AX315" i="18" s="1"/>
  <c r="AX316" i="18" s="1"/>
  <c r="AX317" i="18" s="1"/>
  <c r="AX318" i="18" s="1"/>
  <c r="AX319" i="18" s="1"/>
  <c r="AX320" i="18" s="1"/>
  <c r="AX321" i="18" s="1"/>
  <c r="AX322" i="18" s="1"/>
  <c r="AX323" i="18" s="1"/>
  <c r="AX324" i="18" s="1"/>
  <c r="AX325" i="18" s="1"/>
  <c r="AX326" i="18" s="1"/>
  <c r="AX327" i="18" s="1"/>
  <c r="AX328" i="18" s="1"/>
  <c r="AX329" i="18" s="1"/>
  <c r="AX330" i="18" s="1"/>
  <c r="AX331" i="18" s="1"/>
  <c r="AX332" i="18" s="1"/>
  <c r="AX333" i="18" s="1"/>
  <c r="AX334" i="18" s="1"/>
  <c r="AX335" i="18" s="1"/>
  <c r="AX336" i="18" s="1"/>
  <c r="AX337" i="18" s="1"/>
  <c r="AX338" i="18" s="1"/>
  <c r="AX339" i="18" s="1"/>
  <c r="AX340" i="18" s="1"/>
  <c r="AX341" i="18" s="1"/>
  <c r="AX342" i="18" s="1"/>
  <c r="AX343" i="18" s="1"/>
  <c r="AX344" i="18" s="1"/>
  <c r="AX345" i="18" s="1"/>
  <c r="AX346" i="18" s="1"/>
  <c r="AX347" i="18" s="1"/>
  <c r="AX348" i="18" s="1"/>
  <c r="AX349" i="18" s="1"/>
  <c r="AX350" i="18" s="1"/>
  <c r="AX351" i="18" s="1"/>
  <c r="AX352" i="18" s="1"/>
  <c r="AX353" i="18" s="1"/>
  <c r="AX354" i="18" s="1"/>
  <c r="AX355" i="18" s="1"/>
  <c r="AX356" i="18" s="1"/>
  <c r="AX357" i="18" s="1"/>
  <c r="AX358" i="18" s="1"/>
  <c r="AX359" i="18" s="1"/>
  <c r="AX360" i="18" s="1"/>
  <c r="AX361" i="18" s="1"/>
  <c r="AX362" i="18" s="1"/>
  <c r="AX363" i="18" s="1"/>
  <c r="AX364" i="18" s="1"/>
  <c r="AX365" i="18" s="1"/>
  <c r="AX366" i="18" s="1"/>
  <c r="AX367" i="18" s="1"/>
  <c r="AX368" i="18" s="1"/>
  <c r="AX369" i="18" s="1"/>
  <c r="AX370" i="18" s="1"/>
  <c r="AX371" i="18" s="1"/>
  <c r="AX372" i="18" s="1"/>
  <c r="AX373" i="18" s="1"/>
  <c r="AX374" i="18" s="1"/>
  <c r="AX375" i="18" s="1"/>
  <c r="AX376" i="18" s="1"/>
  <c r="AX377" i="18" s="1"/>
  <c r="AX378" i="18" s="1"/>
  <c r="AX379" i="18" s="1"/>
  <c r="AX380" i="18" s="1"/>
  <c r="AX381" i="18" s="1"/>
  <c r="AX382" i="18" s="1"/>
  <c r="AX383" i="18" s="1"/>
  <c r="AX384" i="18" s="1"/>
  <c r="AX385" i="18" s="1"/>
  <c r="AX386" i="18" s="1"/>
  <c r="AX387" i="18" s="1"/>
  <c r="AX388" i="18" s="1"/>
  <c r="AX389" i="18" s="1"/>
  <c r="AX390" i="18" s="1"/>
  <c r="AX391" i="18" s="1"/>
  <c r="AX392" i="18" s="1"/>
  <c r="AX393" i="18" s="1"/>
  <c r="AX394" i="18" s="1"/>
  <c r="AX395" i="18" s="1"/>
  <c r="AX396" i="18" s="1"/>
  <c r="AX397" i="18" s="1"/>
  <c r="AX398" i="18" s="1"/>
  <c r="AX399" i="18" s="1"/>
  <c r="AX400" i="18" s="1"/>
  <c r="AX401" i="18" s="1"/>
  <c r="AX402" i="18" s="1"/>
  <c r="AX403" i="18" s="1"/>
  <c r="AX404" i="18" s="1"/>
  <c r="AX405" i="18" s="1"/>
  <c r="AX406" i="18" s="1"/>
  <c r="AX407" i="18" s="1"/>
  <c r="BA37" i="18"/>
  <c r="C370" i="18"/>
  <c r="E370" i="18"/>
  <c r="F370" i="18"/>
  <c r="H370" i="18"/>
  <c r="J370" i="18"/>
  <c r="C371" i="18"/>
  <c r="E371" i="18"/>
  <c r="F371" i="18"/>
  <c r="H371" i="18"/>
  <c r="J371" i="18"/>
  <c r="C372" i="18"/>
  <c r="E372" i="18"/>
  <c r="F372" i="18"/>
  <c r="H372" i="18"/>
  <c r="J372" i="18"/>
  <c r="C373" i="18"/>
  <c r="E373" i="18"/>
  <c r="F373" i="18"/>
  <c r="H373" i="18"/>
  <c r="J373" i="18"/>
  <c r="C374" i="18"/>
  <c r="E374" i="18"/>
  <c r="F374" i="18"/>
  <c r="H374" i="18"/>
  <c r="J374" i="18"/>
  <c r="C375" i="18"/>
  <c r="E375" i="18"/>
  <c r="F375" i="18"/>
  <c r="H375" i="18"/>
  <c r="J375" i="18"/>
  <c r="E377" i="18"/>
  <c r="J377" i="18"/>
  <c r="E378" i="18"/>
  <c r="J378" i="18"/>
  <c r="E379" i="18"/>
  <c r="J379" i="18"/>
  <c r="E380" i="18"/>
  <c r="J380" i="18"/>
  <c r="E381" i="18"/>
  <c r="J381" i="18"/>
  <c r="C353" i="18"/>
  <c r="E353" i="18"/>
  <c r="F353" i="18"/>
  <c r="H353" i="18"/>
  <c r="J353" i="18"/>
  <c r="C354" i="18"/>
  <c r="E354" i="18"/>
  <c r="F354" i="18"/>
  <c r="H354" i="18"/>
  <c r="J354" i="18"/>
  <c r="C355" i="18"/>
  <c r="E355" i="18"/>
  <c r="F355" i="18"/>
  <c r="H355" i="18"/>
  <c r="J355" i="18"/>
  <c r="C356" i="18"/>
  <c r="E356" i="18"/>
  <c r="F356" i="18"/>
  <c r="H356" i="18"/>
  <c r="J356" i="18"/>
  <c r="C357" i="18"/>
  <c r="E357" i="18"/>
  <c r="F357" i="18"/>
  <c r="H357" i="18"/>
  <c r="J357" i="18"/>
  <c r="C358" i="18"/>
  <c r="E358" i="18"/>
  <c r="F358" i="18"/>
  <c r="H358" i="18"/>
  <c r="J358" i="18"/>
  <c r="C359" i="18"/>
  <c r="E359" i="18"/>
  <c r="F359" i="18"/>
  <c r="H359" i="18"/>
  <c r="J359" i="18"/>
  <c r="C360" i="18"/>
  <c r="E360" i="18"/>
  <c r="F360" i="18"/>
  <c r="H360" i="18"/>
  <c r="J360" i="18"/>
  <c r="C361" i="18"/>
  <c r="E361" i="18"/>
  <c r="F361" i="18"/>
  <c r="H361" i="18"/>
  <c r="J361" i="18"/>
  <c r="C362" i="18"/>
  <c r="E362" i="18"/>
  <c r="F362" i="18"/>
  <c r="H362" i="18"/>
  <c r="J362" i="18"/>
  <c r="C363" i="18"/>
  <c r="E363" i="18"/>
  <c r="F363" i="18"/>
  <c r="H363" i="18"/>
  <c r="J363" i="18"/>
  <c r="C364" i="18"/>
  <c r="E364" i="18"/>
  <c r="F364" i="18"/>
  <c r="H364" i="18"/>
  <c r="J364" i="18"/>
  <c r="C365" i="18"/>
  <c r="E365" i="18"/>
  <c r="F365" i="18"/>
  <c r="H365" i="18"/>
  <c r="J365" i="18"/>
  <c r="C366" i="18"/>
  <c r="E366" i="18"/>
  <c r="F366" i="18"/>
  <c r="H366" i="18"/>
  <c r="J366" i="18"/>
  <c r="C367" i="18"/>
  <c r="E367" i="18"/>
  <c r="F367" i="18"/>
  <c r="H367" i="18"/>
  <c r="J367" i="18"/>
  <c r="C368" i="18"/>
  <c r="E368" i="18"/>
  <c r="F368" i="18"/>
  <c r="H368" i="18"/>
  <c r="J368" i="18"/>
  <c r="C369" i="18"/>
  <c r="E369" i="18"/>
  <c r="F369" i="18"/>
  <c r="H369" i="18"/>
  <c r="J369" i="18"/>
  <c r="T82" i="18" l="1"/>
  <c r="W82" i="18"/>
  <c r="Q82" i="18"/>
  <c r="N82" i="18" s="1"/>
  <c r="BF223" i="18"/>
  <c r="BH223" i="18"/>
  <c r="Q81" i="18"/>
  <c r="N81" i="18" s="1"/>
  <c r="W81" i="18"/>
  <c r="T81" i="18"/>
  <c r="CI192" i="18"/>
  <c r="Q80" i="18"/>
  <c r="N80" i="18" s="1"/>
  <c r="W80" i="18"/>
  <c r="T80" i="18"/>
  <c r="Q76" i="18"/>
  <c r="N76" i="18" s="1"/>
  <c r="W76" i="18"/>
  <c r="T76" i="18"/>
  <c r="T79" i="18"/>
  <c r="W79" i="18"/>
  <c r="Q79" i="18"/>
  <c r="N79" i="18" s="1"/>
  <c r="T78" i="18"/>
  <c r="W78" i="18"/>
  <c r="Q78" i="18"/>
  <c r="N78" i="18" s="1"/>
  <c r="W77" i="18"/>
  <c r="T77" i="18"/>
  <c r="Q77" i="18"/>
  <c r="N77" i="18" s="1"/>
  <c r="BB186" i="18"/>
  <c r="BA186" i="18" s="1"/>
  <c r="AZ186" i="18"/>
  <c r="AY186" i="18" s="1"/>
  <c r="W74" i="18"/>
  <c r="T75" i="18"/>
  <c r="Q75" i="18"/>
  <c r="N75" i="18" s="1"/>
  <c r="W75" i="18"/>
  <c r="T74" i="18"/>
  <c r="Q74" i="18"/>
  <c r="N74" i="18" s="1"/>
  <c r="CH171" i="18"/>
  <c r="Q71" i="18"/>
  <c r="N71" i="18" s="1"/>
  <c r="W73" i="18"/>
  <c r="T73" i="18"/>
  <c r="Q73" i="18"/>
  <c r="N73" i="18" s="1"/>
  <c r="W72" i="18"/>
  <c r="T72" i="18"/>
  <c r="Q72" i="18"/>
  <c r="N72" i="18" s="1"/>
  <c r="W71" i="18"/>
  <c r="T71" i="18"/>
  <c r="W69" i="18"/>
  <c r="Q67" i="18"/>
  <c r="N67" i="18" s="1"/>
  <c r="T67" i="18"/>
  <c r="T68" i="18"/>
  <c r="T64" i="18"/>
  <c r="T70" i="18"/>
  <c r="T69" i="18"/>
  <c r="Q69" i="18"/>
  <c r="N69" i="18" s="1"/>
  <c r="W70" i="18"/>
  <c r="Q70" i="18"/>
  <c r="N70" i="18" s="1"/>
  <c r="W68" i="18"/>
  <c r="Q68" i="18"/>
  <c r="N68" i="18" s="1"/>
  <c r="W67" i="18"/>
  <c r="T66" i="18"/>
  <c r="Q66" i="18"/>
  <c r="N66" i="18" s="1"/>
  <c r="W66" i="18"/>
  <c r="T65" i="18"/>
  <c r="Q65" i="18"/>
  <c r="N65" i="18" s="1"/>
  <c r="W65" i="18"/>
  <c r="CG131" i="18"/>
  <c r="Q64" i="18"/>
  <c r="N64" i="18" s="1"/>
  <c r="W64" i="18"/>
  <c r="BF224" i="18" l="1"/>
  <c r="BE224" i="18" s="1"/>
  <c r="BH224" i="18"/>
  <c r="BG224" i="18" s="1"/>
  <c r="CI193" i="18"/>
  <c r="AZ187" i="18"/>
  <c r="AY187" i="18" s="1"/>
  <c r="CH172" i="18"/>
  <c r="BB187" i="18"/>
  <c r="BA187" i="18" s="1"/>
  <c r="CG132" i="18"/>
  <c r="BF225" i="18" l="1"/>
  <c r="BE225" i="18" s="1"/>
  <c r="BH225" i="18"/>
  <c r="BG225" i="18" s="1"/>
  <c r="CI194" i="18"/>
  <c r="CH173" i="18"/>
  <c r="AZ188" i="18"/>
  <c r="AY188" i="18" s="1"/>
  <c r="BB188" i="18"/>
  <c r="BA188" i="18" s="1"/>
  <c r="CG133" i="18"/>
  <c r="C352" i="18"/>
  <c r="E352" i="18"/>
  <c r="F352" i="18"/>
  <c r="H352" i="18"/>
  <c r="J352" i="18"/>
  <c r="C346" i="18"/>
  <c r="E346" i="18"/>
  <c r="F346" i="18"/>
  <c r="H346" i="18"/>
  <c r="J346" i="18"/>
  <c r="C347" i="18"/>
  <c r="E347" i="18"/>
  <c r="F347" i="18"/>
  <c r="H347" i="18"/>
  <c r="J347" i="18"/>
  <c r="C348" i="18"/>
  <c r="E348" i="18"/>
  <c r="F348" i="18"/>
  <c r="H348" i="18"/>
  <c r="J348" i="18"/>
  <c r="C349" i="18"/>
  <c r="E349" i="18"/>
  <c r="F349" i="18"/>
  <c r="H349" i="18"/>
  <c r="J349" i="18"/>
  <c r="C350" i="18"/>
  <c r="E350" i="18"/>
  <c r="F350" i="18"/>
  <c r="H350" i="18"/>
  <c r="J350" i="18"/>
  <c r="C351" i="18"/>
  <c r="E351" i="18"/>
  <c r="F351" i="18"/>
  <c r="H351" i="18"/>
  <c r="J351" i="18"/>
  <c r="C335" i="18"/>
  <c r="E335" i="18"/>
  <c r="F335" i="18"/>
  <c r="H335" i="18"/>
  <c r="J335" i="18"/>
  <c r="C336" i="18"/>
  <c r="E336" i="18"/>
  <c r="F336" i="18"/>
  <c r="H336" i="18"/>
  <c r="J336" i="18"/>
  <c r="C337" i="18"/>
  <c r="E337" i="18"/>
  <c r="F337" i="18"/>
  <c r="H337" i="18"/>
  <c r="J337" i="18"/>
  <c r="C338" i="18"/>
  <c r="E338" i="18"/>
  <c r="F338" i="18"/>
  <c r="H338" i="18"/>
  <c r="J338" i="18"/>
  <c r="C339" i="18"/>
  <c r="E339" i="18"/>
  <c r="F339" i="18"/>
  <c r="H339" i="18"/>
  <c r="J339" i="18"/>
  <c r="C340" i="18"/>
  <c r="E340" i="18"/>
  <c r="F340" i="18"/>
  <c r="H340" i="18"/>
  <c r="J340" i="18"/>
  <c r="C341" i="18"/>
  <c r="E341" i="18"/>
  <c r="F341" i="18"/>
  <c r="H341" i="18"/>
  <c r="J341" i="18"/>
  <c r="C342" i="18"/>
  <c r="E342" i="18"/>
  <c r="F342" i="18"/>
  <c r="H342" i="18"/>
  <c r="J342" i="18"/>
  <c r="C343" i="18"/>
  <c r="E343" i="18"/>
  <c r="F343" i="18"/>
  <c r="H343" i="18"/>
  <c r="J343" i="18"/>
  <c r="C344" i="18"/>
  <c r="E344" i="18"/>
  <c r="F344" i="18"/>
  <c r="H344" i="18"/>
  <c r="J344" i="18"/>
  <c r="C345" i="18"/>
  <c r="E345" i="18"/>
  <c r="F345" i="18"/>
  <c r="H345" i="18"/>
  <c r="J345" i="18"/>
  <c r="C328" i="18"/>
  <c r="E328" i="18"/>
  <c r="F328" i="18"/>
  <c r="H328" i="18"/>
  <c r="J328" i="18"/>
  <c r="C329" i="18"/>
  <c r="E329" i="18"/>
  <c r="F329" i="18"/>
  <c r="H329" i="18"/>
  <c r="J329" i="18"/>
  <c r="C330" i="18"/>
  <c r="E330" i="18"/>
  <c r="F330" i="18"/>
  <c r="H330" i="18"/>
  <c r="J330" i="18"/>
  <c r="C331" i="18"/>
  <c r="E331" i="18"/>
  <c r="F331" i="18"/>
  <c r="H331" i="18"/>
  <c r="J331" i="18"/>
  <c r="C332" i="18"/>
  <c r="E332" i="18"/>
  <c r="F332" i="18"/>
  <c r="H332" i="18"/>
  <c r="J332" i="18"/>
  <c r="C333" i="18"/>
  <c r="E333" i="18"/>
  <c r="F333" i="18"/>
  <c r="H333" i="18"/>
  <c r="J333" i="18"/>
  <c r="C334" i="18"/>
  <c r="E334" i="18"/>
  <c r="F334" i="18"/>
  <c r="H334" i="18"/>
  <c r="J334" i="18"/>
  <c r="CI195" i="18" l="1"/>
  <c r="AZ189" i="18"/>
  <c r="AY189" i="18" s="1"/>
  <c r="CH174" i="18"/>
  <c r="CH175" i="18"/>
  <c r="BB189" i="18"/>
  <c r="BA189" i="18" s="1"/>
  <c r="CG134" i="18"/>
  <c r="T62" i="18"/>
  <c r="Q63" i="18"/>
  <c r="N63" i="18" s="1"/>
  <c r="T63" i="18"/>
  <c r="W63" i="18"/>
  <c r="W62" i="18"/>
  <c r="Q62" i="18"/>
  <c r="N62" i="18" s="1"/>
  <c r="Q61" i="18"/>
  <c r="N61" i="18" s="1"/>
  <c r="T61" i="18"/>
  <c r="W61" i="18"/>
  <c r="CI196" i="18" l="1"/>
  <c r="AZ190" i="18"/>
  <c r="AY190" i="18" s="1"/>
  <c r="BB190" i="18"/>
  <c r="BA190" i="18" s="1"/>
  <c r="CG135" i="18"/>
  <c r="CI197" i="18" l="1"/>
  <c r="AZ191" i="18"/>
  <c r="AY191" i="18" s="1"/>
  <c r="BB191" i="18"/>
  <c r="BA191" i="18" s="1"/>
  <c r="CH177" i="18"/>
  <c r="CH176" i="18"/>
  <c r="CG136" i="18"/>
  <c r="CI198" i="18" l="1"/>
  <c r="AZ192" i="18"/>
  <c r="AY192" i="18" s="1"/>
  <c r="BB192" i="18"/>
  <c r="BA192" i="18" s="1"/>
  <c r="CG137" i="18"/>
  <c r="CE43" i="18"/>
  <c r="CE44" i="18"/>
  <c r="CE45" i="18"/>
  <c r="CE46" i="18"/>
  <c r="CE47" i="18"/>
  <c r="CE48" i="18"/>
  <c r="CE49" i="18"/>
  <c r="CE50" i="18"/>
  <c r="CE51" i="18"/>
  <c r="CE52" i="18"/>
  <c r="CE53" i="18"/>
  <c r="CE54" i="18"/>
  <c r="CE55" i="18"/>
  <c r="CE56" i="18"/>
  <c r="CE57" i="18"/>
  <c r="CE58" i="18"/>
  <c r="CE59" i="18"/>
  <c r="CE60" i="18"/>
  <c r="CE61" i="18"/>
  <c r="CE62" i="18"/>
  <c r="CE63" i="18"/>
  <c r="CE64" i="18"/>
  <c r="CE65" i="18"/>
  <c r="CE66" i="18"/>
  <c r="CE67" i="18"/>
  <c r="CE68" i="18"/>
  <c r="CE69" i="18"/>
  <c r="CE70" i="18"/>
  <c r="CE71" i="18"/>
  <c r="CE72" i="18"/>
  <c r="CE73" i="18"/>
  <c r="CE74" i="18"/>
  <c r="CE75" i="18"/>
  <c r="CE76" i="18"/>
  <c r="CE77" i="18"/>
  <c r="CE78" i="18"/>
  <c r="CE79" i="18"/>
  <c r="CE80" i="18"/>
  <c r="CE81" i="18"/>
  <c r="CE82" i="18"/>
  <c r="CE83" i="18"/>
  <c r="CE84" i="18"/>
  <c r="CE85" i="18"/>
  <c r="CD43" i="18"/>
  <c r="CD44" i="18"/>
  <c r="CD45" i="18"/>
  <c r="CD46" i="18"/>
  <c r="CD47" i="18"/>
  <c r="CD48" i="18"/>
  <c r="CD49" i="18"/>
  <c r="CD50" i="18"/>
  <c r="CD51" i="18"/>
  <c r="CD52" i="18"/>
  <c r="CD53" i="18"/>
  <c r="CD54" i="18"/>
  <c r="CD55" i="18"/>
  <c r="CD56" i="18"/>
  <c r="CD57" i="18"/>
  <c r="CD58" i="18"/>
  <c r="CD59" i="18"/>
  <c r="CD60" i="18"/>
  <c r="CD61" i="18"/>
  <c r="CD62" i="18"/>
  <c r="CD63" i="18"/>
  <c r="CD64" i="18"/>
  <c r="CD65" i="18"/>
  <c r="CD66" i="18"/>
  <c r="CD67" i="18"/>
  <c r="CD68" i="18"/>
  <c r="CD69" i="18"/>
  <c r="CD70" i="18"/>
  <c r="CD71" i="18"/>
  <c r="CD72" i="18"/>
  <c r="CD73" i="18"/>
  <c r="CD74" i="18"/>
  <c r="CD75" i="18"/>
  <c r="CD76" i="18"/>
  <c r="CD77" i="18"/>
  <c r="CD78" i="18"/>
  <c r="CD79" i="18"/>
  <c r="CD80" i="18"/>
  <c r="CI199" i="18" l="1"/>
  <c r="AZ193" i="18"/>
  <c r="AY193" i="18" s="1"/>
  <c r="BB193" i="18"/>
  <c r="BA193" i="18" s="1"/>
  <c r="CH179" i="18"/>
  <c r="CH178" i="18"/>
  <c r="CG138" i="18"/>
  <c r="AO37" i="18"/>
  <c r="AL44" i="18"/>
  <c r="AL45" i="18" s="1"/>
  <c r="AL46" i="18" s="1"/>
  <c r="AL47" i="18" s="1"/>
  <c r="AL48" i="18" s="1"/>
  <c r="AL49" i="18" s="1"/>
  <c r="AL50" i="18" s="1"/>
  <c r="AL51" i="18" s="1"/>
  <c r="AL52" i="18" s="1"/>
  <c r="AL53" i="18" s="1"/>
  <c r="AL54" i="18" s="1"/>
  <c r="AL55" i="18" s="1"/>
  <c r="AL56" i="18" s="1"/>
  <c r="AL57" i="18" s="1"/>
  <c r="AL58" i="18" s="1"/>
  <c r="AL59" i="18" s="1"/>
  <c r="AL60" i="18" s="1"/>
  <c r="AL61" i="18" s="1"/>
  <c r="AL62" i="18" s="1"/>
  <c r="AL63" i="18" s="1"/>
  <c r="AL64" i="18" s="1"/>
  <c r="AL65" i="18" s="1"/>
  <c r="AL66" i="18" s="1"/>
  <c r="AL67" i="18" s="1"/>
  <c r="AL68" i="18" s="1"/>
  <c r="AL69" i="18" s="1"/>
  <c r="AL70" i="18" s="1"/>
  <c r="AL71" i="18" s="1"/>
  <c r="AL72" i="18" s="1"/>
  <c r="AL73" i="18" s="1"/>
  <c r="AL74" i="18" s="1"/>
  <c r="AL75" i="18" s="1"/>
  <c r="AL76" i="18" s="1"/>
  <c r="AL77" i="18" s="1"/>
  <c r="AL78" i="18" s="1"/>
  <c r="AL79" i="18" s="1"/>
  <c r="AL80" i="18" s="1"/>
  <c r="AL81" i="18" s="1"/>
  <c r="AL82" i="18" s="1"/>
  <c r="AL83" i="18" s="1"/>
  <c r="AL84" i="18" s="1"/>
  <c r="AL85" i="18" s="1"/>
  <c r="AL86" i="18" s="1"/>
  <c r="AL87" i="18" s="1"/>
  <c r="AL88" i="18" s="1"/>
  <c r="AL89" i="18" s="1"/>
  <c r="AL90" i="18" s="1"/>
  <c r="AL91" i="18" s="1"/>
  <c r="AL92" i="18" s="1"/>
  <c r="AL93" i="18" s="1"/>
  <c r="AL94" i="18" s="1"/>
  <c r="AL95" i="18" s="1"/>
  <c r="AL96" i="18" s="1"/>
  <c r="AL97" i="18" s="1"/>
  <c r="AL98" i="18" s="1"/>
  <c r="AL99" i="18" s="1"/>
  <c r="AL100" i="18" s="1"/>
  <c r="AL101" i="18" s="1"/>
  <c r="AL102" i="18" s="1"/>
  <c r="AL103" i="18" s="1"/>
  <c r="AL104" i="18" s="1"/>
  <c r="AL105" i="18" s="1"/>
  <c r="AL106" i="18" s="1"/>
  <c r="AL107" i="18" s="1"/>
  <c r="AL108" i="18" s="1"/>
  <c r="AL109" i="18" s="1"/>
  <c r="AL110" i="18" s="1"/>
  <c r="AL111" i="18" s="1"/>
  <c r="AL112" i="18" s="1"/>
  <c r="AL113" i="18" s="1"/>
  <c r="AL114" i="18" s="1"/>
  <c r="AL115" i="18" s="1"/>
  <c r="AL116" i="18" s="1"/>
  <c r="AL117" i="18" s="1"/>
  <c r="AL118" i="18" s="1"/>
  <c r="AL119" i="18" s="1"/>
  <c r="AL120" i="18" s="1"/>
  <c r="AL121" i="18" s="1"/>
  <c r="AL122" i="18" s="1"/>
  <c r="AL123" i="18" s="1"/>
  <c r="AL124" i="18" s="1"/>
  <c r="AL125" i="18" s="1"/>
  <c r="AL126" i="18" s="1"/>
  <c r="AL127" i="18" s="1"/>
  <c r="AL128" i="18" s="1"/>
  <c r="AL129" i="18" s="1"/>
  <c r="AL130" i="18" s="1"/>
  <c r="AL131" i="18" s="1"/>
  <c r="AL132" i="18" s="1"/>
  <c r="AL133" i="18" s="1"/>
  <c r="AL134" i="18" s="1"/>
  <c r="AL135" i="18" s="1"/>
  <c r="AL136" i="18" s="1"/>
  <c r="AL137" i="18" s="1"/>
  <c r="AL138" i="18" s="1"/>
  <c r="AL139" i="18" s="1"/>
  <c r="AL140" i="18" s="1"/>
  <c r="AL141" i="18" s="1"/>
  <c r="AL142" i="18" s="1"/>
  <c r="AL143" i="18" s="1"/>
  <c r="AL144" i="18" s="1"/>
  <c r="AL145" i="18" s="1"/>
  <c r="AL146" i="18" s="1"/>
  <c r="AL147" i="18" s="1"/>
  <c r="AL148" i="18" s="1"/>
  <c r="AL149" i="18" s="1"/>
  <c r="AL150" i="18" s="1"/>
  <c r="AL151" i="18" s="1"/>
  <c r="AL152" i="18" s="1"/>
  <c r="AL153" i="18" s="1"/>
  <c r="AL154" i="18" s="1"/>
  <c r="AL155" i="18" s="1"/>
  <c r="AL156" i="18" s="1"/>
  <c r="AL157" i="18" s="1"/>
  <c r="AL158" i="18" s="1"/>
  <c r="AL159" i="18" s="1"/>
  <c r="AL160" i="18" s="1"/>
  <c r="AL161" i="18" s="1"/>
  <c r="AL162" i="18" s="1"/>
  <c r="AL163" i="18" s="1"/>
  <c r="AL164" i="18" s="1"/>
  <c r="AL165" i="18" s="1"/>
  <c r="AL166" i="18" s="1"/>
  <c r="AL167" i="18" s="1"/>
  <c r="AL168" i="18" s="1"/>
  <c r="AL169" i="18" s="1"/>
  <c r="AL170" i="18" s="1"/>
  <c r="AL171" i="18" s="1"/>
  <c r="AL172" i="18" s="1"/>
  <c r="AL173" i="18" s="1"/>
  <c r="AL174" i="18" s="1"/>
  <c r="AL175" i="18" s="1"/>
  <c r="AL176" i="18" s="1"/>
  <c r="AL177" i="18" s="1"/>
  <c r="AL178" i="18" s="1"/>
  <c r="AL179" i="18" s="1"/>
  <c r="AL180" i="18" s="1"/>
  <c r="AL181" i="18" s="1"/>
  <c r="AL182" i="18" s="1"/>
  <c r="AL183" i="18" s="1"/>
  <c r="AL184" i="18" s="1"/>
  <c r="AL185" i="18" s="1"/>
  <c r="AL186" i="18" s="1"/>
  <c r="AL187" i="18" s="1"/>
  <c r="AL188" i="18" s="1"/>
  <c r="AL189" i="18" s="1"/>
  <c r="AL190" i="18" s="1"/>
  <c r="AL191" i="18" s="1"/>
  <c r="AL192" i="18" s="1"/>
  <c r="AL193" i="18" s="1"/>
  <c r="AL194" i="18" s="1"/>
  <c r="AL195" i="18" s="1"/>
  <c r="AL196" i="18" s="1"/>
  <c r="AL197" i="18" s="1"/>
  <c r="AL198" i="18" s="1"/>
  <c r="AL199" i="18" s="1"/>
  <c r="AL200" i="18" s="1"/>
  <c r="AL201" i="18" s="1"/>
  <c r="AL202" i="18" s="1"/>
  <c r="AL203" i="18" s="1"/>
  <c r="AL204" i="18" s="1"/>
  <c r="AL205" i="18" s="1"/>
  <c r="AL206" i="18" s="1"/>
  <c r="AL207" i="18" s="1"/>
  <c r="AL208" i="18" s="1"/>
  <c r="AL209" i="18" s="1"/>
  <c r="AL210" i="18" s="1"/>
  <c r="AL211" i="18" s="1"/>
  <c r="AL212" i="18" s="1"/>
  <c r="AL213" i="18" s="1"/>
  <c r="AL214" i="18" s="1"/>
  <c r="AL215" i="18" s="1"/>
  <c r="AL216" i="18" s="1"/>
  <c r="AL217" i="18" s="1"/>
  <c r="AL218" i="18" s="1"/>
  <c r="AL219" i="18" s="1"/>
  <c r="AL220" i="18" s="1"/>
  <c r="AL221" i="18" s="1"/>
  <c r="AL222" i="18" s="1"/>
  <c r="AL223" i="18" s="1"/>
  <c r="AL224" i="18" s="1"/>
  <c r="AL225" i="18" s="1"/>
  <c r="AL226" i="18" s="1"/>
  <c r="AL227" i="18" s="1"/>
  <c r="AL228" i="18" s="1"/>
  <c r="AL229" i="18" s="1"/>
  <c r="AL230" i="18" s="1"/>
  <c r="AL231" i="18" s="1"/>
  <c r="AL232" i="18" s="1"/>
  <c r="AL233" i="18" s="1"/>
  <c r="AL234" i="18" s="1"/>
  <c r="AL235" i="18" s="1"/>
  <c r="AL236" i="18" s="1"/>
  <c r="AL237" i="18" s="1"/>
  <c r="AL238" i="18" s="1"/>
  <c r="AL239" i="18" s="1"/>
  <c r="AL240" i="18" s="1"/>
  <c r="AL241" i="18" s="1"/>
  <c r="AL242" i="18" s="1"/>
  <c r="AL243" i="18" s="1"/>
  <c r="AL244" i="18" s="1"/>
  <c r="AL245" i="18" s="1"/>
  <c r="AL246" i="18" s="1"/>
  <c r="AL247" i="18" s="1"/>
  <c r="AL248" i="18" s="1"/>
  <c r="AL249" i="18" s="1"/>
  <c r="AL250" i="18" s="1"/>
  <c r="AL251" i="18" s="1"/>
  <c r="AL252" i="18" s="1"/>
  <c r="AL253" i="18" s="1"/>
  <c r="AL254" i="18" s="1"/>
  <c r="AL255" i="18" s="1"/>
  <c r="AL256" i="18" s="1"/>
  <c r="AL257" i="18" s="1"/>
  <c r="AL258" i="18" s="1"/>
  <c r="AL259" i="18" s="1"/>
  <c r="AL260" i="18" s="1"/>
  <c r="AL261" i="18" s="1"/>
  <c r="AL262" i="18" s="1"/>
  <c r="AL263" i="18" s="1"/>
  <c r="AL264" i="18" s="1"/>
  <c r="AL265" i="18" s="1"/>
  <c r="AL266" i="18" s="1"/>
  <c r="AL267" i="18" s="1"/>
  <c r="AL268" i="18" s="1"/>
  <c r="AL269" i="18" s="1"/>
  <c r="AL270" i="18" s="1"/>
  <c r="AL271" i="18" s="1"/>
  <c r="AL272" i="18" s="1"/>
  <c r="AL273" i="18" s="1"/>
  <c r="AL274" i="18" s="1"/>
  <c r="AL275" i="18" s="1"/>
  <c r="AL276" i="18" s="1"/>
  <c r="AL277" i="18" s="1"/>
  <c r="AL278" i="18" s="1"/>
  <c r="AL279" i="18" s="1"/>
  <c r="AL280" i="18" s="1"/>
  <c r="AL281" i="18" s="1"/>
  <c r="AL282" i="18" s="1"/>
  <c r="AL283" i="18" s="1"/>
  <c r="AL284" i="18" s="1"/>
  <c r="AL285" i="18" s="1"/>
  <c r="AL286" i="18" s="1"/>
  <c r="AL287" i="18" s="1"/>
  <c r="AL288" i="18" s="1"/>
  <c r="AL289" i="18" s="1"/>
  <c r="AL290" i="18" s="1"/>
  <c r="AL291" i="18" s="1"/>
  <c r="AL292" i="18" s="1"/>
  <c r="AL293" i="18" s="1"/>
  <c r="AL294" i="18" s="1"/>
  <c r="AL295" i="18" s="1"/>
  <c r="AL296" i="18" s="1"/>
  <c r="AL297" i="18" s="1"/>
  <c r="AL298" i="18" s="1"/>
  <c r="AL299" i="18" s="1"/>
  <c r="AL300" i="18" s="1"/>
  <c r="AL301" i="18" s="1"/>
  <c r="AL302" i="18" s="1"/>
  <c r="AL303" i="18" s="1"/>
  <c r="AL304" i="18" s="1"/>
  <c r="AL305" i="18" s="1"/>
  <c r="AL306" i="18" s="1"/>
  <c r="AL307" i="18" s="1"/>
  <c r="AL308" i="18" s="1"/>
  <c r="AL309" i="18" s="1"/>
  <c r="AL310" i="18" s="1"/>
  <c r="AL311" i="18" s="1"/>
  <c r="AL312" i="18" s="1"/>
  <c r="AL313" i="18" s="1"/>
  <c r="AL314" i="18" s="1"/>
  <c r="AL315" i="18" s="1"/>
  <c r="AL316" i="18" s="1"/>
  <c r="AL317" i="18" s="1"/>
  <c r="AL318" i="18" s="1"/>
  <c r="AL319" i="18" s="1"/>
  <c r="AL320" i="18" s="1"/>
  <c r="AL321" i="18" s="1"/>
  <c r="AL322" i="18" s="1"/>
  <c r="AL323" i="18" s="1"/>
  <c r="AL324" i="18" s="1"/>
  <c r="AL325" i="18" s="1"/>
  <c r="AL326" i="18" s="1"/>
  <c r="AL327" i="18" s="1"/>
  <c r="AL328" i="18" s="1"/>
  <c r="AL329" i="18" s="1"/>
  <c r="AL330" i="18" s="1"/>
  <c r="AL331" i="18" s="1"/>
  <c r="AL332" i="18" s="1"/>
  <c r="AL333" i="18" s="1"/>
  <c r="AL334" i="18" s="1"/>
  <c r="AL335" i="18" s="1"/>
  <c r="AL336" i="18" s="1"/>
  <c r="AL337" i="18" s="1"/>
  <c r="AL338" i="18" s="1"/>
  <c r="AL339" i="18" s="1"/>
  <c r="AL340" i="18" s="1"/>
  <c r="AL341" i="18" s="1"/>
  <c r="AL342" i="18" s="1"/>
  <c r="AL343" i="18" s="1"/>
  <c r="AL344" i="18" s="1"/>
  <c r="AL345" i="18" s="1"/>
  <c r="AL346" i="18" s="1"/>
  <c r="AL347" i="18" s="1"/>
  <c r="AL348" i="18" s="1"/>
  <c r="AL349" i="18" s="1"/>
  <c r="AL350" i="18" s="1"/>
  <c r="AL351" i="18" s="1"/>
  <c r="AL352" i="18" s="1"/>
  <c r="AL353" i="18" s="1"/>
  <c r="AL354" i="18" s="1"/>
  <c r="AL355" i="18" s="1"/>
  <c r="AL356" i="18" s="1"/>
  <c r="AL357" i="18" s="1"/>
  <c r="AL358" i="18" s="1"/>
  <c r="AL359" i="18" s="1"/>
  <c r="AL360" i="18" s="1"/>
  <c r="AL361" i="18" s="1"/>
  <c r="AL362" i="18" s="1"/>
  <c r="AL363" i="18" s="1"/>
  <c r="AL364" i="18" s="1"/>
  <c r="AL365" i="18" s="1"/>
  <c r="AL366" i="18" s="1"/>
  <c r="AL367" i="18" s="1"/>
  <c r="AL368" i="18" s="1"/>
  <c r="AL369" i="18" s="1"/>
  <c r="AL370" i="18" s="1"/>
  <c r="AL371" i="18" s="1"/>
  <c r="AL372" i="18" s="1"/>
  <c r="AL373" i="18" s="1"/>
  <c r="AL374" i="18" s="1"/>
  <c r="AL375" i="18" s="1"/>
  <c r="AL376" i="18" s="1"/>
  <c r="AL377" i="18" s="1"/>
  <c r="AL378" i="18" s="1"/>
  <c r="AL379" i="18" s="1"/>
  <c r="AL380" i="18" s="1"/>
  <c r="AL381" i="18" s="1"/>
  <c r="AL382" i="18" s="1"/>
  <c r="AL383" i="18" s="1"/>
  <c r="AL384" i="18" s="1"/>
  <c r="AL385" i="18" s="1"/>
  <c r="AL386" i="18" s="1"/>
  <c r="AL387" i="18" s="1"/>
  <c r="AL388" i="18" s="1"/>
  <c r="AL389" i="18" s="1"/>
  <c r="AL390" i="18" s="1"/>
  <c r="AL391" i="18" s="1"/>
  <c r="AL392" i="18" s="1"/>
  <c r="AL393" i="18" s="1"/>
  <c r="AL394" i="18" s="1"/>
  <c r="AL395" i="18" s="1"/>
  <c r="AL396" i="18" s="1"/>
  <c r="AL397" i="18" s="1"/>
  <c r="AL398" i="18" s="1"/>
  <c r="AL399" i="18" s="1"/>
  <c r="AL400" i="18" s="1"/>
  <c r="AL401" i="18" s="1"/>
  <c r="AL402" i="18" s="1"/>
  <c r="AL403" i="18" s="1"/>
  <c r="AL404" i="18" s="1"/>
  <c r="AL405" i="18" s="1"/>
  <c r="AL406" i="18" s="1"/>
  <c r="AL407" i="18" s="1"/>
  <c r="AL408" i="18" s="1"/>
  <c r="AL409" i="18" s="1"/>
  <c r="AL410" i="18" s="1"/>
  <c r="AL411" i="18" s="1"/>
  <c r="AL412" i="18" s="1"/>
  <c r="AL413" i="18" s="1"/>
  <c r="AL414" i="18" s="1"/>
  <c r="AL415" i="18" s="1"/>
  <c r="AL416" i="18" s="1"/>
  <c r="AL417" i="18" s="1"/>
  <c r="AL418" i="18" s="1"/>
  <c r="AL419" i="18" s="1"/>
  <c r="AL420" i="18" s="1"/>
  <c r="AL421" i="18" s="1"/>
  <c r="AL422" i="18" s="1"/>
  <c r="AL423" i="18" s="1"/>
  <c r="CE86" i="18"/>
  <c r="CF43" i="18"/>
  <c r="CF44" i="18"/>
  <c r="CF45" i="18"/>
  <c r="CF46" i="18"/>
  <c r="CF47" i="18"/>
  <c r="CF48" i="18"/>
  <c r="CF49" i="18"/>
  <c r="CF50" i="18"/>
  <c r="CF51" i="18"/>
  <c r="CF52" i="18"/>
  <c r="CF53" i="18"/>
  <c r="CF54" i="18"/>
  <c r="CF55" i="18"/>
  <c r="CF56" i="18"/>
  <c r="CF57" i="18"/>
  <c r="CF58" i="18"/>
  <c r="CF59" i="18"/>
  <c r="CF60" i="18"/>
  <c r="CF61" i="18"/>
  <c r="CF62" i="18"/>
  <c r="CF63" i="18"/>
  <c r="CF64" i="18"/>
  <c r="CF65" i="18"/>
  <c r="CF66" i="18"/>
  <c r="CF67" i="18"/>
  <c r="CF68" i="18"/>
  <c r="CF69" i="18"/>
  <c r="CF70" i="18"/>
  <c r="CF71" i="18"/>
  <c r="CF72" i="18"/>
  <c r="CF73" i="18"/>
  <c r="CF74" i="18"/>
  <c r="CF75" i="18"/>
  <c r="CF76" i="18"/>
  <c r="CF77" i="18"/>
  <c r="CF78" i="18"/>
  <c r="CF79" i="18"/>
  <c r="CF80" i="18"/>
  <c r="CF81" i="18"/>
  <c r="CF82" i="18"/>
  <c r="CF83" i="18"/>
  <c r="CF84" i="18"/>
  <c r="CF85" i="18"/>
  <c r="CF86" i="18"/>
  <c r="CF87" i="18"/>
  <c r="CF88" i="18"/>
  <c r="CF89" i="18"/>
  <c r="CF90" i="18"/>
  <c r="CF91" i="18"/>
  <c r="CF92" i="18"/>
  <c r="CF93" i="18"/>
  <c r="CF94" i="18"/>
  <c r="CF95" i="18"/>
  <c r="CF96" i="18"/>
  <c r="CF97" i="18"/>
  <c r="CF98" i="18"/>
  <c r="CF99" i="18"/>
  <c r="CF100" i="18"/>
  <c r="CF101" i="18"/>
  <c r="CF102" i="18"/>
  <c r="CF103" i="18"/>
  <c r="CF104" i="18"/>
  <c r="CF105" i="18"/>
  <c r="CF106" i="18"/>
  <c r="CF107" i="18"/>
  <c r="CF108" i="18"/>
  <c r="CF109" i="18"/>
  <c r="CF110" i="18"/>
  <c r="CF111" i="18"/>
  <c r="CF112" i="18"/>
  <c r="CF113" i="18"/>
  <c r="CF114" i="18"/>
  <c r="CF115" i="18"/>
  <c r="CF116" i="18"/>
  <c r="CF117" i="18"/>
  <c r="CF118" i="18"/>
  <c r="CF119" i="18"/>
  <c r="CF120" i="18"/>
  <c r="CF121" i="18"/>
  <c r="CF122" i="18"/>
  <c r="CF123" i="18"/>
  <c r="CF124" i="18"/>
  <c r="CF125" i="18"/>
  <c r="CF126" i="18"/>
  <c r="CF127" i="18"/>
  <c r="CF128" i="18"/>
  <c r="AU132" i="18"/>
  <c r="CF129" i="18" s="1"/>
  <c r="AI84" i="18"/>
  <c r="AR44" i="18"/>
  <c r="AR45" i="18" s="1"/>
  <c r="AR46" i="18" s="1"/>
  <c r="AR47" i="18" s="1"/>
  <c r="AR48" i="18" s="1"/>
  <c r="AR49" i="18" s="1"/>
  <c r="AR50" i="18" s="1"/>
  <c r="AR51" i="18" s="1"/>
  <c r="AR52" i="18" s="1"/>
  <c r="AR53" i="18" s="1"/>
  <c r="AR54" i="18" s="1"/>
  <c r="AR55" i="18" s="1"/>
  <c r="AR56" i="18" s="1"/>
  <c r="AR57" i="18" s="1"/>
  <c r="AR58" i="18" s="1"/>
  <c r="AR59" i="18" s="1"/>
  <c r="AR60" i="18" s="1"/>
  <c r="AR61" i="18" s="1"/>
  <c r="AR62" i="18" s="1"/>
  <c r="AR63" i="18" s="1"/>
  <c r="AR64" i="18" s="1"/>
  <c r="AR65" i="18" s="1"/>
  <c r="AR66" i="18" s="1"/>
  <c r="AR67" i="18" s="1"/>
  <c r="AR68" i="18" s="1"/>
  <c r="AR69" i="18" s="1"/>
  <c r="AR70" i="18" s="1"/>
  <c r="AR71" i="18" s="1"/>
  <c r="AR72" i="18" s="1"/>
  <c r="AR73" i="18" s="1"/>
  <c r="AR74" i="18" s="1"/>
  <c r="AR75" i="18" s="1"/>
  <c r="AR76" i="18" s="1"/>
  <c r="AR77" i="18" s="1"/>
  <c r="AR78" i="18" s="1"/>
  <c r="AR79" i="18" s="1"/>
  <c r="AR80" i="18" s="1"/>
  <c r="AR81" i="18" s="1"/>
  <c r="AR82" i="18" s="1"/>
  <c r="AR83" i="18" s="1"/>
  <c r="AR84" i="18" s="1"/>
  <c r="AR85" i="18" s="1"/>
  <c r="AR86" i="18" s="1"/>
  <c r="AR87" i="18" s="1"/>
  <c r="AR88" i="18" s="1"/>
  <c r="AR89" i="18" s="1"/>
  <c r="AR90" i="18" s="1"/>
  <c r="AR91" i="18" s="1"/>
  <c r="AR92" i="18" s="1"/>
  <c r="AR93" i="18" s="1"/>
  <c r="AR94" i="18" s="1"/>
  <c r="AR95" i="18" s="1"/>
  <c r="AR96" i="18" s="1"/>
  <c r="AR97" i="18" s="1"/>
  <c r="AR98" i="18" s="1"/>
  <c r="AR99" i="18" s="1"/>
  <c r="AR100" i="18" s="1"/>
  <c r="AR101" i="18" s="1"/>
  <c r="AR102" i="18" s="1"/>
  <c r="AR103" i="18" s="1"/>
  <c r="AR104" i="18" s="1"/>
  <c r="AR105" i="18" s="1"/>
  <c r="AR106" i="18" s="1"/>
  <c r="AR107" i="18" s="1"/>
  <c r="AR108" i="18" s="1"/>
  <c r="AR109" i="18" s="1"/>
  <c r="AR110" i="18" s="1"/>
  <c r="AR111" i="18" s="1"/>
  <c r="AR112" i="18" s="1"/>
  <c r="AR113" i="18" s="1"/>
  <c r="AR114" i="18" s="1"/>
  <c r="AR115" i="18" s="1"/>
  <c r="AR116" i="18" s="1"/>
  <c r="AR117" i="18" s="1"/>
  <c r="AR118" i="18" s="1"/>
  <c r="AR119" i="18" s="1"/>
  <c r="AR120" i="18" s="1"/>
  <c r="AR121" i="18" s="1"/>
  <c r="AR122" i="18" s="1"/>
  <c r="AR123" i="18" s="1"/>
  <c r="AR124" i="18" s="1"/>
  <c r="AR125" i="18" s="1"/>
  <c r="AR126" i="18" s="1"/>
  <c r="AR127" i="18" s="1"/>
  <c r="AR128" i="18" s="1"/>
  <c r="AR129" i="18" s="1"/>
  <c r="AR130" i="18" s="1"/>
  <c r="AR131" i="18" s="1"/>
  <c r="AR132" i="18" s="1"/>
  <c r="AR133" i="18" s="1"/>
  <c r="AR134" i="18" s="1"/>
  <c r="AR135" i="18" s="1"/>
  <c r="AR136" i="18" s="1"/>
  <c r="AR137" i="18" s="1"/>
  <c r="AR138" i="18" s="1"/>
  <c r="AR139" i="18" s="1"/>
  <c r="AR140" i="18" s="1"/>
  <c r="AR141" i="18" s="1"/>
  <c r="AR142" i="18" s="1"/>
  <c r="AR143" i="18" s="1"/>
  <c r="AR144" i="18" s="1"/>
  <c r="AR145" i="18" s="1"/>
  <c r="AR146" i="18" s="1"/>
  <c r="AR147" i="18" s="1"/>
  <c r="AR148" i="18" s="1"/>
  <c r="AR149" i="18" s="1"/>
  <c r="AR150" i="18" s="1"/>
  <c r="AR151" i="18" s="1"/>
  <c r="AR152" i="18" s="1"/>
  <c r="AR153" i="18" s="1"/>
  <c r="AR154" i="18" s="1"/>
  <c r="AR155" i="18" s="1"/>
  <c r="AR156" i="18" s="1"/>
  <c r="AR157" i="18" s="1"/>
  <c r="AR158" i="18" s="1"/>
  <c r="AR159" i="18" s="1"/>
  <c r="AR160" i="18" s="1"/>
  <c r="AR161" i="18" s="1"/>
  <c r="AR162" i="18" s="1"/>
  <c r="AR163" i="18" s="1"/>
  <c r="AR164" i="18" s="1"/>
  <c r="AR165" i="18" s="1"/>
  <c r="AR166" i="18" s="1"/>
  <c r="AR167" i="18" s="1"/>
  <c r="AR168" i="18" s="1"/>
  <c r="AR169" i="18" s="1"/>
  <c r="AR170" i="18" s="1"/>
  <c r="AR171" i="18" s="1"/>
  <c r="AR172" i="18" s="1"/>
  <c r="AR173" i="18" s="1"/>
  <c r="AR174" i="18" s="1"/>
  <c r="AR175" i="18" s="1"/>
  <c r="AR176" i="18" s="1"/>
  <c r="AR177" i="18" s="1"/>
  <c r="AR178" i="18" s="1"/>
  <c r="AR179" i="18" s="1"/>
  <c r="AR180" i="18" s="1"/>
  <c r="AR181" i="18" s="1"/>
  <c r="AR182" i="18" s="1"/>
  <c r="AR183" i="18" s="1"/>
  <c r="AR184" i="18" s="1"/>
  <c r="AR185" i="18" s="1"/>
  <c r="AR186" i="18" s="1"/>
  <c r="AR187" i="18" s="1"/>
  <c r="AR188" i="18" s="1"/>
  <c r="AR189" i="18" s="1"/>
  <c r="AR190" i="18" s="1"/>
  <c r="AR191" i="18" s="1"/>
  <c r="AR192" i="18" s="1"/>
  <c r="AR193" i="18" s="1"/>
  <c r="AR194" i="18" s="1"/>
  <c r="AR195" i="18" s="1"/>
  <c r="AR196" i="18" s="1"/>
  <c r="AR197" i="18" s="1"/>
  <c r="AR198" i="18" s="1"/>
  <c r="AR199" i="18" s="1"/>
  <c r="AR200" i="18" s="1"/>
  <c r="AR201" i="18" s="1"/>
  <c r="AR202" i="18" s="1"/>
  <c r="AR203" i="18" s="1"/>
  <c r="AR204" i="18" s="1"/>
  <c r="AR205" i="18" s="1"/>
  <c r="AR206" i="18" s="1"/>
  <c r="AR207" i="18" s="1"/>
  <c r="AR208" i="18" s="1"/>
  <c r="AR209" i="18" s="1"/>
  <c r="AR210" i="18" s="1"/>
  <c r="AR211" i="18" s="1"/>
  <c r="AR212" i="18" s="1"/>
  <c r="AR213" i="18" s="1"/>
  <c r="AR214" i="18" s="1"/>
  <c r="AR215" i="18" s="1"/>
  <c r="AR216" i="18" s="1"/>
  <c r="AR217" i="18" s="1"/>
  <c r="AR218" i="18" s="1"/>
  <c r="AR219" i="18" s="1"/>
  <c r="AR220" i="18" s="1"/>
  <c r="AR221" i="18" s="1"/>
  <c r="AR222" i="18" s="1"/>
  <c r="AR223" i="18" s="1"/>
  <c r="AR224" i="18" s="1"/>
  <c r="AR225" i="18" s="1"/>
  <c r="AR226" i="18" s="1"/>
  <c r="AR227" i="18" s="1"/>
  <c r="AR228" i="18" s="1"/>
  <c r="AR229" i="18" s="1"/>
  <c r="AR230" i="18" s="1"/>
  <c r="AR231" i="18" s="1"/>
  <c r="AR232" i="18" s="1"/>
  <c r="AR233" i="18" s="1"/>
  <c r="AR234" i="18" s="1"/>
  <c r="AR235" i="18" s="1"/>
  <c r="AR236" i="18" s="1"/>
  <c r="AR237" i="18" s="1"/>
  <c r="AR238" i="18" s="1"/>
  <c r="AR239" i="18" s="1"/>
  <c r="AR240" i="18" s="1"/>
  <c r="AR241" i="18" s="1"/>
  <c r="AR242" i="18" s="1"/>
  <c r="AR243" i="18" s="1"/>
  <c r="AR244" i="18" s="1"/>
  <c r="AR245" i="18" s="1"/>
  <c r="AR246" i="18" s="1"/>
  <c r="AR247" i="18" s="1"/>
  <c r="AR248" i="18" s="1"/>
  <c r="AR249" i="18" s="1"/>
  <c r="AR250" i="18" s="1"/>
  <c r="AR251" i="18" s="1"/>
  <c r="AR252" i="18" s="1"/>
  <c r="AR253" i="18" s="1"/>
  <c r="AR254" i="18" s="1"/>
  <c r="AR255" i="18" s="1"/>
  <c r="AR256" i="18" s="1"/>
  <c r="AR257" i="18" s="1"/>
  <c r="AR258" i="18" s="1"/>
  <c r="AR259" i="18" s="1"/>
  <c r="AR260" i="18" s="1"/>
  <c r="AR261" i="18" s="1"/>
  <c r="AR262" i="18" s="1"/>
  <c r="AR263" i="18" s="1"/>
  <c r="AR264" i="18" s="1"/>
  <c r="AR265" i="18" s="1"/>
  <c r="AR266" i="18" s="1"/>
  <c r="AR267" i="18" s="1"/>
  <c r="AR268" i="18" s="1"/>
  <c r="AR269" i="18" s="1"/>
  <c r="AR270" i="18" s="1"/>
  <c r="AR271" i="18" s="1"/>
  <c r="AR272" i="18" s="1"/>
  <c r="AR273" i="18" s="1"/>
  <c r="AR274" i="18" s="1"/>
  <c r="AR275" i="18" s="1"/>
  <c r="AR276" i="18" s="1"/>
  <c r="AR277" i="18" s="1"/>
  <c r="AR278" i="18" s="1"/>
  <c r="AR279" i="18" s="1"/>
  <c r="AR280" i="18" s="1"/>
  <c r="AR281" i="18" s="1"/>
  <c r="AR282" i="18" s="1"/>
  <c r="AR283" i="18" s="1"/>
  <c r="AR284" i="18" s="1"/>
  <c r="AR285" i="18" s="1"/>
  <c r="AR286" i="18" s="1"/>
  <c r="AR287" i="18" s="1"/>
  <c r="AR288" i="18" s="1"/>
  <c r="AR289" i="18" s="1"/>
  <c r="AR290" i="18" s="1"/>
  <c r="AR291" i="18" s="1"/>
  <c r="AR292" i="18" s="1"/>
  <c r="AR293" i="18" s="1"/>
  <c r="AR294" i="18" s="1"/>
  <c r="AR295" i="18" s="1"/>
  <c r="AR296" i="18" s="1"/>
  <c r="AR297" i="18" s="1"/>
  <c r="AR298" i="18" s="1"/>
  <c r="AR299" i="18" s="1"/>
  <c r="AR300" i="18" s="1"/>
  <c r="AR301" i="18" s="1"/>
  <c r="AR302" i="18" s="1"/>
  <c r="AR303" i="18" s="1"/>
  <c r="AR304" i="18" s="1"/>
  <c r="AR305" i="18" s="1"/>
  <c r="AR306" i="18" s="1"/>
  <c r="AR307" i="18" s="1"/>
  <c r="AR308" i="18" s="1"/>
  <c r="AR309" i="18" s="1"/>
  <c r="AR310" i="18" s="1"/>
  <c r="AR311" i="18" s="1"/>
  <c r="AR312" i="18" s="1"/>
  <c r="AR313" i="18" s="1"/>
  <c r="AR314" i="18" s="1"/>
  <c r="AR315" i="18" s="1"/>
  <c r="AR316" i="18" s="1"/>
  <c r="AR317" i="18" s="1"/>
  <c r="AR318" i="18" s="1"/>
  <c r="AR319" i="18" s="1"/>
  <c r="AR320" i="18" s="1"/>
  <c r="AR321" i="18" s="1"/>
  <c r="AR322" i="18" s="1"/>
  <c r="AR323" i="18" s="1"/>
  <c r="AR324" i="18" s="1"/>
  <c r="AR325" i="18" s="1"/>
  <c r="AR326" i="18" s="1"/>
  <c r="AR327" i="18" s="1"/>
  <c r="AR328" i="18" s="1"/>
  <c r="AR329" i="18" s="1"/>
  <c r="AR330" i="18" s="1"/>
  <c r="AR331" i="18" s="1"/>
  <c r="AR332" i="18" s="1"/>
  <c r="AR333" i="18" s="1"/>
  <c r="AR334" i="18" s="1"/>
  <c r="AR335" i="18" s="1"/>
  <c r="AR336" i="18" s="1"/>
  <c r="AR337" i="18" s="1"/>
  <c r="AR338" i="18" s="1"/>
  <c r="AR339" i="18" s="1"/>
  <c r="AR340" i="18" s="1"/>
  <c r="AR341" i="18" s="1"/>
  <c r="AR342" i="18" s="1"/>
  <c r="AR343" i="18" s="1"/>
  <c r="AR344" i="18" s="1"/>
  <c r="AR345" i="18" s="1"/>
  <c r="AR346" i="18" s="1"/>
  <c r="AR347" i="18" s="1"/>
  <c r="AR348" i="18" s="1"/>
  <c r="AR349" i="18" s="1"/>
  <c r="AR350" i="18" s="1"/>
  <c r="AR351" i="18" s="1"/>
  <c r="AR352" i="18" s="1"/>
  <c r="AR353" i="18" s="1"/>
  <c r="AR354" i="18" s="1"/>
  <c r="AR355" i="18" s="1"/>
  <c r="AR356" i="18" s="1"/>
  <c r="AR357" i="18" s="1"/>
  <c r="AR358" i="18" s="1"/>
  <c r="AR359" i="18" s="1"/>
  <c r="AR360" i="18" s="1"/>
  <c r="AR361" i="18" s="1"/>
  <c r="AR362" i="18" s="1"/>
  <c r="AR363" i="18" s="1"/>
  <c r="AR364" i="18" s="1"/>
  <c r="AR365" i="18" s="1"/>
  <c r="AR366" i="18" s="1"/>
  <c r="AR367" i="18" s="1"/>
  <c r="AR368" i="18" s="1"/>
  <c r="AR369" i="18" s="1"/>
  <c r="AR370" i="18" s="1"/>
  <c r="AR371" i="18" s="1"/>
  <c r="AR372" i="18" s="1"/>
  <c r="AR373" i="18" s="1"/>
  <c r="AR374" i="18" s="1"/>
  <c r="AR375" i="18" s="1"/>
  <c r="AR376" i="18" s="1"/>
  <c r="AR377" i="18" s="1"/>
  <c r="AR378" i="18" s="1"/>
  <c r="AR379" i="18" s="1"/>
  <c r="AR380" i="18" s="1"/>
  <c r="AR381" i="18" s="1"/>
  <c r="AR382" i="18" s="1"/>
  <c r="AR383" i="18" s="1"/>
  <c r="AR384" i="18" s="1"/>
  <c r="AR385" i="18" s="1"/>
  <c r="AR386" i="18" s="1"/>
  <c r="AR387" i="18" s="1"/>
  <c r="AR388" i="18" s="1"/>
  <c r="AR389" i="18" s="1"/>
  <c r="AR390" i="18" s="1"/>
  <c r="AR391" i="18" s="1"/>
  <c r="AR392" i="18" s="1"/>
  <c r="AR393" i="18" s="1"/>
  <c r="AR394" i="18" s="1"/>
  <c r="AR395" i="18" s="1"/>
  <c r="AR396" i="18" s="1"/>
  <c r="AR397" i="18" s="1"/>
  <c r="AR398" i="18" s="1"/>
  <c r="AR399" i="18" s="1"/>
  <c r="AR400" i="18" s="1"/>
  <c r="AR401" i="18" s="1"/>
  <c r="AR402" i="18" s="1"/>
  <c r="AR403" i="18" s="1"/>
  <c r="AR404" i="18" s="1"/>
  <c r="AR405" i="18" s="1"/>
  <c r="AR406" i="18" s="1"/>
  <c r="AR407" i="18" s="1"/>
  <c r="AR408" i="18" s="1"/>
  <c r="AR409" i="18" s="1"/>
  <c r="AR410" i="18" s="1"/>
  <c r="AR411" i="18" s="1"/>
  <c r="AR412" i="18" s="1"/>
  <c r="AR413" i="18" s="1"/>
  <c r="AR414" i="18" s="1"/>
  <c r="AR415" i="18" s="1"/>
  <c r="AR416" i="18" s="1"/>
  <c r="AR417" i="18" s="1"/>
  <c r="AR418" i="18" s="1"/>
  <c r="AR419" i="18" s="1"/>
  <c r="AR420" i="18" s="1"/>
  <c r="AR421" i="18" s="1"/>
  <c r="AR422" i="18" s="1"/>
  <c r="AR423" i="18" s="1"/>
  <c r="AF46" i="18"/>
  <c r="AF47" i="18" s="1"/>
  <c r="AF48" i="18" s="1"/>
  <c r="AF49" i="18" s="1"/>
  <c r="AF50" i="18" s="1"/>
  <c r="AF51" i="18" s="1"/>
  <c r="AF52" i="18" s="1"/>
  <c r="AF53" i="18" s="1"/>
  <c r="AF54" i="18" s="1"/>
  <c r="AF55" i="18" s="1"/>
  <c r="AF56" i="18" s="1"/>
  <c r="AF57" i="18" s="1"/>
  <c r="AF58" i="18" s="1"/>
  <c r="AF59" i="18" s="1"/>
  <c r="AF60" i="18" s="1"/>
  <c r="AF61" i="18" s="1"/>
  <c r="AF62" i="18" s="1"/>
  <c r="AF63" i="18" s="1"/>
  <c r="AF64" i="18" s="1"/>
  <c r="AF65" i="18" s="1"/>
  <c r="AF66" i="18" s="1"/>
  <c r="AF67" i="18" s="1"/>
  <c r="AF68" i="18" s="1"/>
  <c r="AF69" i="18" s="1"/>
  <c r="AF70" i="18" s="1"/>
  <c r="AF71" i="18" s="1"/>
  <c r="AF72" i="18" s="1"/>
  <c r="AF73" i="18" s="1"/>
  <c r="AF74" i="18" s="1"/>
  <c r="AF75" i="18" s="1"/>
  <c r="AF76" i="18" s="1"/>
  <c r="AF77" i="18" s="1"/>
  <c r="AF78" i="18" s="1"/>
  <c r="AF79" i="18" s="1"/>
  <c r="AF80" i="18" s="1"/>
  <c r="AF81" i="18" s="1"/>
  <c r="AF82" i="18" s="1"/>
  <c r="AF83" i="18" s="1"/>
  <c r="AF84" i="18" s="1"/>
  <c r="AF85" i="18" s="1"/>
  <c r="AF86" i="18" s="1"/>
  <c r="AF87" i="18" s="1"/>
  <c r="AF88" i="18" s="1"/>
  <c r="AF89" i="18" s="1"/>
  <c r="AF90" i="18" s="1"/>
  <c r="AF91" i="18" s="1"/>
  <c r="AF92" i="18" s="1"/>
  <c r="AF93" i="18" s="1"/>
  <c r="AF94" i="18" s="1"/>
  <c r="AF95" i="18" s="1"/>
  <c r="AF96" i="18" s="1"/>
  <c r="AF97" i="18" s="1"/>
  <c r="AF98" i="18" s="1"/>
  <c r="AF99" i="18" s="1"/>
  <c r="AF100" i="18" s="1"/>
  <c r="AF101" i="18" s="1"/>
  <c r="AF102" i="18" s="1"/>
  <c r="AF103" i="18" s="1"/>
  <c r="AF104" i="18" s="1"/>
  <c r="AF105" i="18" s="1"/>
  <c r="AF106" i="18" s="1"/>
  <c r="AF107" i="18" s="1"/>
  <c r="AF108" i="18" s="1"/>
  <c r="AF109" i="18" s="1"/>
  <c r="AF110" i="18" s="1"/>
  <c r="AF111" i="18" s="1"/>
  <c r="AF112" i="18" s="1"/>
  <c r="AF113" i="18" s="1"/>
  <c r="AF114" i="18" s="1"/>
  <c r="AF115" i="18" s="1"/>
  <c r="AF116" i="18" s="1"/>
  <c r="AF117" i="18" s="1"/>
  <c r="AF118" i="18" s="1"/>
  <c r="AF119" i="18" s="1"/>
  <c r="AF120" i="18" s="1"/>
  <c r="AF121" i="18" s="1"/>
  <c r="AF122" i="18" s="1"/>
  <c r="AF123" i="18" s="1"/>
  <c r="AF124" i="18" s="1"/>
  <c r="AF125" i="18" s="1"/>
  <c r="AF126" i="18" s="1"/>
  <c r="AF127" i="18" s="1"/>
  <c r="AF128" i="18" s="1"/>
  <c r="AF129" i="18" s="1"/>
  <c r="AF130" i="18" s="1"/>
  <c r="AF131" i="18" s="1"/>
  <c r="AF132" i="18" s="1"/>
  <c r="AF133" i="18" s="1"/>
  <c r="AF134" i="18" s="1"/>
  <c r="AF135" i="18" s="1"/>
  <c r="AF136" i="18" s="1"/>
  <c r="AF137" i="18" s="1"/>
  <c r="AF138" i="18" s="1"/>
  <c r="AF139" i="18" s="1"/>
  <c r="AF140" i="18" s="1"/>
  <c r="AF141" i="18" s="1"/>
  <c r="AF142" i="18" s="1"/>
  <c r="AF143" i="18" s="1"/>
  <c r="AF144" i="18" s="1"/>
  <c r="AF145" i="18" s="1"/>
  <c r="AF146" i="18" s="1"/>
  <c r="AF147" i="18" s="1"/>
  <c r="AF148" i="18" s="1"/>
  <c r="AF149" i="18" s="1"/>
  <c r="AF150" i="18" s="1"/>
  <c r="AF151" i="18" s="1"/>
  <c r="AF152" i="18" s="1"/>
  <c r="AF153" i="18" s="1"/>
  <c r="AF154" i="18" s="1"/>
  <c r="AF155" i="18" s="1"/>
  <c r="AF156" i="18" s="1"/>
  <c r="AF157" i="18" s="1"/>
  <c r="AF158" i="18" s="1"/>
  <c r="AF159" i="18" s="1"/>
  <c r="AF160" i="18" s="1"/>
  <c r="AF161" i="18" s="1"/>
  <c r="AF162" i="18" s="1"/>
  <c r="AF163" i="18" s="1"/>
  <c r="AF164" i="18" s="1"/>
  <c r="AF165" i="18" s="1"/>
  <c r="AF166" i="18" s="1"/>
  <c r="AF167" i="18" s="1"/>
  <c r="AF168" i="18" s="1"/>
  <c r="AF169" i="18" s="1"/>
  <c r="AF170" i="18" s="1"/>
  <c r="AF171" i="18" s="1"/>
  <c r="AF172" i="18" s="1"/>
  <c r="AF173" i="18" s="1"/>
  <c r="AF174" i="18" s="1"/>
  <c r="AF175" i="18" s="1"/>
  <c r="AF176" i="18" s="1"/>
  <c r="AF177" i="18" s="1"/>
  <c r="AF178" i="18" s="1"/>
  <c r="AF179" i="18" s="1"/>
  <c r="AF180" i="18" s="1"/>
  <c r="AF181" i="18" s="1"/>
  <c r="AF182" i="18" s="1"/>
  <c r="AF183" i="18" s="1"/>
  <c r="AF184" i="18" s="1"/>
  <c r="AF185" i="18" s="1"/>
  <c r="AF186" i="18" s="1"/>
  <c r="AF187" i="18" s="1"/>
  <c r="AF188" i="18" s="1"/>
  <c r="AF189" i="18" s="1"/>
  <c r="AF190" i="18" s="1"/>
  <c r="AF191" i="18" s="1"/>
  <c r="AF192" i="18" s="1"/>
  <c r="AF193" i="18" s="1"/>
  <c r="AF194" i="18" s="1"/>
  <c r="AF195" i="18" s="1"/>
  <c r="AF196" i="18" s="1"/>
  <c r="AF197" i="18" s="1"/>
  <c r="AF198" i="18" s="1"/>
  <c r="AF199" i="18" s="1"/>
  <c r="AF200" i="18" s="1"/>
  <c r="AF201" i="18" s="1"/>
  <c r="AF202" i="18" s="1"/>
  <c r="AF203" i="18" s="1"/>
  <c r="AF204" i="18" s="1"/>
  <c r="AF205" i="18" s="1"/>
  <c r="AF206" i="18" s="1"/>
  <c r="AF207" i="18" s="1"/>
  <c r="AF208" i="18" s="1"/>
  <c r="AF209" i="18" s="1"/>
  <c r="AF210" i="18" s="1"/>
  <c r="AF211" i="18" s="1"/>
  <c r="AF212" i="18" s="1"/>
  <c r="AF213" i="18" s="1"/>
  <c r="AF214" i="18" s="1"/>
  <c r="AF215" i="18" s="1"/>
  <c r="AF216" i="18" s="1"/>
  <c r="AF217" i="18" s="1"/>
  <c r="AF218" i="18" s="1"/>
  <c r="AF219" i="18" s="1"/>
  <c r="AF220" i="18" s="1"/>
  <c r="AF221" i="18" s="1"/>
  <c r="AF222" i="18" s="1"/>
  <c r="AF223" i="18" s="1"/>
  <c r="AF224" i="18" s="1"/>
  <c r="AF225" i="18" s="1"/>
  <c r="AF226" i="18" s="1"/>
  <c r="AF227" i="18" s="1"/>
  <c r="AF228" i="18" s="1"/>
  <c r="AF229" i="18" s="1"/>
  <c r="AF230" i="18" s="1"/>
  <c r="AF231" i="18" s="1"/>
  <c r="AF232" i="18" s="1"/>
  <c r="AF233" i="18" s="1"/>
  <c r="AF234" i="18" s="1"/>
  <c r="AF235" i="18" s="1"/>
  <c r="AF236" i="18" s="1"/>
  <c r="AF237" i="18" s="1"/>
  <c r="AF238" i="18" s="1"/>
  <c r="AF239" i="18" s="1"/>
  <c r="AF240" i="18" s="1"/>
  <c r="AF241" i="18" s="1"/>
  <c r="AF242" i="18" s="1"/>
  <c r="AF243" i="18" s="1"/>
  <c r="AF244" i="18" s="1"/>
  <c r="AF245" i="18" s="1"/>
  <c r="AF246" i="18" s="1"/>
  <c r="AF247" i="18" s="1"/>
  <c r="AF248" i="18" s="1"/>
  <c r="AF249" i="18" s="1"/>
  <c r="AF250" i="18" s="1"/>
  <c r="AF251" i="18" s="1"/>
  <c r="AF252" i="18" s="1"/>
  <c r="AF253" i="18" s="1"/>
  <c r="AF254" i="18" s="1"/>
  <c r="AF255" i="18" s="1"/>
  <c r="AF256" i="18" s="1"/>
  <c r="AF257" i="18" s="1"/>
  <c r="AF258" i="18" s="1"/>
  <c r="AF259" i="18" s="1"/>
  <c r="AF260" i="18" s="1"/>
  <c r="AF261" i="18" s="1"/>
  <c r="AF262" i="18" s="1"/>
  <c r="AF263" i="18" s="1"/>
  <c r="AF264" i="18" s="1"/>
  <c r="AF265" i="18" s="1"/>
  <c r="AF266" i="18" s="1"/>
  <c r="AF267" i="18" s="1"/>
  <c r="AF268" i="18" s="1"/>
  <c r="AF269" i="18" s="1"/>
  <c r="AF270" i="18" s="1"/>
  <c r="AF271" i="18" s="1"/>
  <c r="AF272" i="18" s="1"/>
  <c r="AF273" i="18" s="1"/>
  <c r="AF274" i="18" s="1"/>
  <c r="AF275" i="18" s="1"/>
  <c r="AF276" i="18" s="1"/>
  <c r="AF277" i="18" s="1"/>
  <c r="AF278" i="18" s="1"/>
  <c r="AF279" i="18" s="1"/>
  <c r="AF280" i="18" s="1"/>
  <c r="AF281" i="18" s="1"/>
  <c r="AF282" i="18" s="1"/>
  <c r="AF283" i="18" s="1"/>
  <c r="AF284" i="18" s="1"/>
  <c r="AF285" i="18" s="1"/>
  <c r="AF286" i="18" s="1"/>
  <c r="AF287" i="18" s="1"/>
  <c r="AF288" i="18" s="1"/>
  <c r="AF289" i="18" s="1"/>
  <c r="AF290" i="18" s="1"/>
  <c r="AF291" i="18" s="1"/>
  <c r="AF292" i="18" s="1"/>
  <c r="AF293" i="18" s="1"/>
  <c r="AF294" i="18" s="1"/>
  <c r="AF295" i="18" s="1"/>
  <c r="AF296" i="18" s="1"/>
  <c r="AF297" i="18" s="1"/>
  <c r="AF298" i="18" s="1"/>
  <c r="AF299" i="18" s="1"/>
  <c r="AF300" i="18" s="1"/>
  <c r="AF301" i="18" s="1"/>
  <c r="AF302" i="18" s="1"/>
  <c r="AF303" i="18" s="1"/>
  <c r="AF304" i="18" s="1"/>
  <c r="AF305" i="18" s="1"/>
  <c r="AF306" i="18" s="1"/>
  <c r="AF307" i="18" s="1"/>
  <c r="AF308" i="18" s="1"/>
  <c r="AF309" i="18" s="1"/>
  <c r="AF310" i="18" s="1"/>
  <c r="AF311" i="18" s="1"/>
  <c r="AF312" i="18" s="1"/>
  <c r="AF313" i="18" s="1"/>
  <c r="AF314" i="18" s="1"/>
  <c r="AF315" i="18" s="1"/>
  <c r="AF316" i="18" s="1"/>
  <c r="AF317" i="18" s="1"/>
  <c r="AF318" i="18" s="1"/>
  <c r="AF319" i="18" s="1"/>
  <c r="AF320" i="18" s="1"/>
  <c r="AF321" i="18" s="1"/>
  <c r="AF322" i="18" s="1"/>
  <c r="AF323" i="18" s="1"/>
  <c r="AF324" i="18" s="1"/>
  <c r="AF325" i="18" s="1"/>
  <c r="AF326" i="18" s="1"/>
  <c r="AF327" i="18" s="1"/>
  <c r="AF328" i="18" s="1"/>
  <c r="AF329" i="18" s="1"/>
  <c r="AF330" i="18" s="1"/>
  <c r="AF331" i="18" s="1"/>
  <c r="AF332" i="18" s="1"/>
  <c r="AF333" i="18" s="1"/>
  <c r="AF334" i="18" s="1"/>
  <c r="AF335" i="18" s="1"/>
  <c r="AF336" i="18" s="1"/>
  <c r="AF337" i="18" s="1"/>
  <c r="AF338" i="18" s="1"/>
  <c r="AF339" i="18" s="1"/>
  <c r="AF340" i="18" s="1"/>
  <c r="AF341" i="18" s="1"/>
  <c r="AF342" i="18" s="1"/>
  <c r="AF343" i="18" s="1"/>
  <c r="AF344" i="18" s="1"/>
  <c r="AF345" i="18" s="1"/>
  <c r="AF346" i="18" s="1"/>
  <c r="AF347" i="18" s="1"/>
  <c r="AF348" i="18" s="1"/>
  <c r="AF349" i="18" s="1"/>
  <c r="AF350" i="18" s="1"/>
  <c r="AF351" i="18" s="1"/>
  <c r="AF352" i="18" s="1"/>
  <c r="AF353" i="18" s="1"/>
  <c r="AF354" i="18" s="1"/>
  <c r="AF355" i="18" s="1"/>
  <c r="AF356" i="18" s="1"/>
  <c r="AF357" i="18" s="1"/>
  <c r="AF358" i="18" s="1"/>
  <c r="AF359" i="18" s="1"/>
  <c r="AF360" i="18" s="1"/>
  <c r="AF361" i="18" s="1"/>
  <c r="AF362" i="18" s="1"/>
  <c r="AF363" i="18" s="1"/>
  <c r="AF364" i="18" s="1"/>
  <c r="AF365" i="18" s="1"/>
  <c r="AF366" i="18" s="1"/>
  <c r="AF367" i="18" s="1"/>
  <c r="AF368" i="18" s="1"/>
  <c r="AF369" i="18" s="1"/>
  <c r="AF370" i="18" s="1"/>
  <c r="AF371" i="18" s="1"/>
  <c r="AF372" i="18" s="1"/>
  <c r="AF373" i="18" s="1"/>
  <c r="AF374" i="18" s="1"/>
  <c r="AF375" i="18" s="1"/>
  <c r="AF376" i="18" s="1"/>
  <c r="AF377" i="18" s="1"/>
  <c r="AF378" i="18" s="1"/>
  <c r="AF379" i="18" s="1"/>
  <c r="AF380" i="18" s="1"/>
  <c r="AF381" i="18" s="1"/>
  <c r="AF382" i="18" s="1"/>
  <c r="AF383" i="18" s="1"/>
  <c r="AF384" i="18" s="1"/>
  <c r="AF385" i="18" s="1"/>
  <c r="AF386" i="18" s="1"/>
  <c r="AF387" i="18" s="1"/>
  <c r="AF388" i="18" s="1"/>
  <c r="AF389" i="18" s="1"/>
  <c r="AF390" i="18" s="1"/>
  <c r="AF391" i="18" s="1"/>
  <c r="AF392" i="18" s="1"/>
  <c r="AF393" i="18" s="1"/>
  <c r="AF394" i="18" s="1"/>
  <c r="AF395" i="18" s="1"/>
  <c r="AF396" i="18" s="1"/>
  <c r="AF397" i="18" s="1"/>
  <c r="AF398" i="18" s="1"/>
  <c r="AF399" i="18" s="1"/>
  <c r="AF400" i="18" s="1"/>
  <c r="AF401" i="18" s="1"/>
  <c r="AF402" i="18" s="1"/>
  <c r="AF403" i="18" s="1"/>
  <c r="AF404" i="18" s="1"/>
  <c r="AF405" i="18" s="1"/>
  <c r="AF406" i="18" s="1"/>
  <c r="AF407" i="18" s="1"/>
  <c r="AF408" i="18" s="1"/>
  <c r="AF409" i="18" s="1"/>
  <c r="AF410" i="18" s="1"/>
  <c r="AF411" i="18" s="1"/>
  <c r="AF412" i="18" s="1"/>
  <c r="AF413" i="18" s="1"/>
  <c r="AF414" i="18" s="1"/>
  <c r="AF415" i="18" s="1"/>
  <c r="AF416" i="18" s="1"/>
  <c r="AF417" i="18" s="1"/>
  <c r="AF418" i="18" s="1"/>
  <c r="AF419" i="18" s="1"/>
  <c r="AF420" i="18" s="1"/>
  <c r="AF421" i="18" s="1"/>
  <c r="AF422" i="18" s="1"/>
  <c r="AF423" i="18" s="1"/>
  <c r="AS132" i="18"/>
  <c r="AG84" i="18"/>
  <c r="CB44" i="18"/>
  <c r="CB45" i="18" s="1"/>
  <c r="CB46" i="18" s="1"/>
  <c r="CB47" i="18" s="1"/>
  <c r="CB48" i="18" s="1"/>
  <c r="CB49" i="18" s="1"/>
  <c r="CB50" i="18" s="1"/>
  <c r="CB51" i="18" s="1"/>
  <c r="CB52" i="18" s="1"/>
  <c r="CB53" i="18" s="1"/>
  <c r="CB54" i="18" s="1"/>
  <c r="CB55" i="18" s="1"/>
  <c r="CB56" i="18" s="1"/>
  <c r="CB57" i="18" s="1"/>
  <c r="CB58" i="18" s="1"/>
  <c r="CB59" i="18" s="1"/>
  <c r="CB60" i="18" s="1"/>
  <c r="CB61" i="18" s="1"/>
  <c r="CB62" i="18" s="1"/>
  <c r="CB63" i="18" s="1"/>
  <c r="CB64" i="18" s="1"/>
  <c r="CB65" i="18" s="1"/>
  <c r="CB66" i="18" s="1"/>
  <c r="CB67" i="18" s="1"/>
  <c r="CB68" i="18" s="1"/>
  <c r="CB69" i="18" s="1"/>
  <c r="CB70" i="18" s="1"/>
  <c r="CB71" i="18" s="1"/>
  <c r="CB72" i="18" s="1"/>
  <c r="CB73" i="18" s="1"/>
  <c r="CB74" i="18" s="1"/>
  <c r="CB75" i="18" s="1"/>
  <c r="CB76" i="18" s="1"/>
  <c r="CB77" i="18" s="1"/>
  <c r="CB78" i="18" s="1"/>
  <c r="CB79" i="18" s="1"/>
  <c r="CB80" i="18" s="1"/>
  <c r="CB81" i="18" s="1"/>
  <c r="CB82" i="18" s="1"/>
  <c r="CB83" i="18" s="1"/>
  <c r="CB84" i="18" s="1"/>
  <c r="CB85" i="18" s="1"/>
  <c r="CB86" i="18" s="1"/>
  <c r="CB87" i="18" s="1"/>
  <c r="CB88" i="18" s="1"/>
  <c r="CB89" i="18" s="1"/>
  <c r="CB90" i="18" s="1"/>
  <c r="CB91" i="18" s="1"/>
  <c r="CB92" i="18" s="1"/>
  <c r="CB93" i="18" s="1"/>
  <c r="CB94" i="18" s="1"/>
  <c r="CB95" i="18" s="1"/>
  <c r="CB96" i="18" s="1"/>
  <c r="CB97" i="18" s="1"/>
  <c r="CB98" i="18" s="1"/>
  <c r="CB99" i="18" s="1"/>
  <c r="CB100" i="18" s="1"/>
  <c r="CB101" i="18" s="1"/>
  <c r="CB102" i="18" s="1"/>
  <c r="CB103" i="18" s="1"/>
  <c r="CB104" i="18" s="1"/>
  <c r="CB105" i="18" s="1"/>
  <c r="CB106" i="18" s="1"/>
  <c r="CB107" i="18" s="1"/>
  <c r="CB108" i="18" s="1"/>
  <c r="CB109" i="18" s="1"/>
  <c r="CB110" i="18" s="1"/>
  <c r="CB111" i="18" s="1"/>
  <c r="CB112" i="18" s="1"/>
  <c r="CB113" i="18" s="1"/>
  <c r="CB114" i="18" s="1"/>
  <c r="CB115" i="18" s="1"/>
  <c r="CB116" i="18" s="1"/>
  <c r="CB117" i="18" s="1"/>
  <c r="CB118" i="18" s="1"/>
  <c r="CB119" i="18" s="1"/>
  <c r="CB120" i="18" s="1"/>
  <c r="CB121" i="18" s="1"/>
  <c r="CB122" i="18" s="1"/>
  <c r="CB123" i="18" s="1"/>
  <c r="CB124" i="18" s="1"/>
  <c r="CB125" i="18" s="1"/>
  <c r="CB126" i="18" s="1"/>
  <c r="CB127" i="18" s="1"/>
  <c r="CB128" i="18" s="1"/>
  <c r="CB129" i="18" s="1"/>
  <c r="CB130" i="18" s="1"/>
  <c r="CB131" i="18" s="1"/>
  <c r="CB132" i="18" s="1"/>
  <c r="CB133" i="18" s="1"/>
  <c r="CB134" i="18" s="1"/>
  <c r="CB135" i="18" s="1"/>
  <c r="CB136" i="18" s="1"/>
  <c r="CB137" i="18" s="1"/>
  <c r="CB138" i="18" s="1"/>
  <c r="CB139" i="18" s="1"/>
  <c r="CB140" i="18" s="1"/>
  <c r="CB141" i="18" s="1"/>
  <c r="CB142" i="18" s="1"/>
  <c r="CB143" i="18" s="1"/>
  <c r="CB144" i="18" s="1"/>
  <c r="CB145" i="18" s="1"/>
  <c r="CB146" i="18" s="1"/>
  <c r="CB147" i="18" s="1"/>
  <c r="CB148" i="18" s="1"/>
  <c r="CB149" i="18" s="1"/>
  <c r="CB150" i="18" s="1"/>
  <c r="CB151" i="18" s="1"/>
  <c r="CB152" i="18" s="1"/>
  <c r="CB153" i="18" s="1"/>
  <c r="CB154" i="18" s="1"/>
  <c r="CB155" i="18" s="1"/>
  <c r="CB156" i="18" s="1"/>
  <c r="CB157" i="18" s="1"/>
  <c r="CB158" i="18" s="1"/>
  <c r="CB159" i="18" s="1"/>
  <c r="CB160" i="18" s="1"/>
  <c r="CB161" i="18" s="1"/>
  <c r="CB162" i="18" s="1"/>
  <c r="CB163" i="18" s="1"/>
  <c r="CB164" i="18" s="1"/>
  <c r="CB165" i="18" s="1"/>
  <c r="CB166" i="18" s="1"/>
  <c r="CB167" i="18" s="1"/>
  <c r="CB168" i="18" s="1"/>
  <c r="CB169" i="18" s="1"/>
  <c r="CB170" i="18" s="1"/>
  <c r="CB171" i="18" s="1"/>
  <c r="CB172" i="18" s="1"/>
  <c r="CB173" i="18" s="1"/>
  <c r="CB174" i="18" s="1"/>
  <c r="CB175" i="18" s="1"/>
  <c r="CB176" i="18" s="1"/>
  <c r="CB177" i="18" s="1"/>
  <c r="CB178" i="18" s="1"/>
  <c r="CB179" i="18" s="1"/>
  <c r="CB180" i="18" s="1"/>
  <c r="CB181" i="18" s="1"/>
  <c r="CB182" i="18" s="1"/>
  <c r="CB183" i="18" s="1"/>
  <c r="CB184" i="18" s="1"/>
  <c r="CB185" i="18" s="1"/>
  <c r="CB186" i="18" s="1"/>
  <c r="CB187" i="18" s="1"/>
  <c r="CB188" i="18" s="1"/>
  <c r="CB189" i="18" s="1"/>
  <c r="CB190" i="18" s="1"/>
  <c r="CB191" i="18" s="1"/>
  <c r="CB192" i="18" s="1"/>
  <c r="CB193" i="18" s="1"/>
  <c r="CB194" i="18" s="1"/>
  <c r="CB195" i="18" s="1"/>
  <c r="CB196" i="18" s="1"/>
  <c r="CB197" i="18" s="1"/>
  <c r="CB198" i="18" s="1"/>
  <c r="CB199" i="18" s="1"/>
  <c r="CB200" i="18" s="1"/>
  <c r="CB201" i="18" s="1"/>
  <c r="CB202" i="18" s="1"/>
  <c r="CB203" i="18" s="1"/>
  <c r="CB204" i="18" s="1"/>
  <c r="CB205" i="18" s="1"/>
  <c r="CB206" i="18" s="1"/>
  <c r="CB207" i="18" s="1"/>
  <c r="CB208" i="18" s="1"/>
  <c r="CB209" i="18" s="1"/>
  <c r="CB210" i="18" s="1"/>
  <c r="CB211" i="18" s="1"/>
  <c r="CB212" i="18" s="1"/>
  <c r="CB213" i="18" s="1"/>
  <c r="CB214" i="18" s="1"/>
  <c r="CB215" i="18" s="1"/>
  <c r="CB216" i="18" s="1"/>
  <c r="CB217" i="18" s="1"/>
  <c r="CB218" i="18" s="1"/>
  <c r="CB219" i="18" s="1"/>
  <c r="CB220" i="18" s="1"/>
  <c r="CB221" i="18" s="1"/>
  <c r="CB222" i="18" s="1"/>
  <c r="CB223" i="18" s="1"/>
  <c r="CB224" i="18" s="1"/>
  <c r="CB225" i="18" s="1"/>
  <c r="CB226" i="18" s="1"/>
  <c r="CB227" i="18" s="1"/>
  <c r="CB228" i="18" s="1"/>
  <c r="CB229" i="18" s="1"/>
  <c r="CB230" i="18" s="1"/>
  <c r="CB231" i="18" s="1"/>
  <c r="CB232" i="18" s="1"/>
  <c r="CB233" i="18" s="1"/>
  <c r="CB234" i="18" s="1"/>
  <c r="CB235" i="18" s="1"/>
  <c r="CB236" i="18" s="1"/>
  <c r="CB237" i="18" s="1"/>
  <c r="CB238" i="18" s="1"/>
  <c r="CB239" i="18" s="1"/>
  <c r="CB240" i="18" s="1"/>
  <c r="CB241" i="18" s="1"/>
  <c r="CB242" i="18" s="1"/>
  <c r="CB243" i="18" s="1"/>
  <c r="CB244" i="18" s="1"/>
  <c r="CB245" i="18" s="1"/>
  <c r="CB246" i="18" s="1"/>
  <c r="CB247" i="18" s="1"/>
  <c r="CB248" i="18" s="1"/>
  <c r="CB249" i="18" s="1"/>
  <c r="CB250" i="18" s="1"/>
  <c r="CB251" i="18" s="1"/>
  <c r="CB252" i="18" s="1"/>
  <c r="CB253" i="18" s="1"/>
  <c r="CB254" i="18" s="1"/>
  <c r="CB255" i="18" s="1"/>
  <c r="CB256" i="18" s="1"/>
  <c r="CB257" i="18" s="1"/>
  <c r="CB258" i="18" s="1"/>
  <c r="CB259" i="18" s="1"/>
  <c r="CB260" i="18" s="1"/>
  <c r="CB261" i="18" s="1"/>
  <c r="CB262" i="18" s="1"/>
  <c r="CB263" i="18" s="1"/>
  <c r="CB264" i="18" s="1"/>
  <c r="CB265" i="18" s="1"/>
  <c r="CB266" i="18" s="1"/>
  <c r="CB267" i="18" s="1"/>
  <c r="CB268" i="18" s="1"/>
  <c r="CB269" i="18" s="1"/>
  <c r="CB270" i="18" s="1"/>
  <c r="CB271" i="18" s="1"/>
  <c r="CB272" i="18" s="1"/>
  <c r="CB273" i="18" s="1"/>
  <c r="CB274" i="18" s="1"/>
  <c r="CB275" i="18" s="1"/>
  <c r="CB276" i="18" s="1"/>
  <c r="CB277" i="18" s="1"/>
  <c r="CB278" i="18" s="1"/>
  <c r="CB279" i="18" s="1"/>
  <c r="CB280" i="18" s="1"/>
  <c r="CB281" i="18" s="1"/>
  <c r="CB282" i="18" s="1"/>
  <c r="CB283" i="18" s="1"/>
  <c r="CB284" i="18" s="1"/>
  <c r="CB285" i="18" s="1"/>
  <c r="CB286" i="18" s="1"/>
  <c r="CB287" i="18" s="1"/>
  <c r="CB288" i="18" s="1"/>
  <c r="CB289" i="18" s="1"/>
  <c r="CB290" i="18" s="1"/>
  <c r="CB291" i="18" s="1"/>
  <c r="CB292" i="18" s="1"/>
  <c r="CB293" i="18" s="1"/>
  <c r="CB294" i="18" s="1"/>
  <c r="CB295" i="18" s="1"/>
  <c r="CB296" i="18" s="1"/>
  <c r="CB297" i="18" s="1"/>
  <c r="CB298" i="18" s="1"/>
  <c r="CB299" i="18" s="1"/>
  <c r="CB300" i="18" s="1"/>
  <c r="CB301" i="18" s="1"/>
  <c r="CB302" i="18" s="1"/>
  <c r="CB303" i="18" s="1"/>
  <c r="CB304" i="18" s="1"/>
  <c r="CB305" i="18" s="1"/>
  <c r="CB306" i="18" s="1"/>
  <c r="CB307" i="18" s="1"/>
  <c r="CB308" i="18" s="1"/>
  <c r="CB309" i="18" s="1"/>
  <c r="CB310" i="18" s="1"/>
  <c r="CB311" i="18" s="1"/>
  <c r="CB312" i="18" s="1"/>
  <c r="CB313" i="18" s="1"/>
  <c r="CB314" i="18" s="1"/>
  <c r="CB315" i="18" s="1"/>
  <c r="CB316" i="18" s="1"/>
  <c r="CB317" i="18" s="1"/>
  <c r="CB318" i="18" s="1"/>
  <c r="CB319" i="18" s="1"/>
  <c r="CB320" i="18" s="1"/>
  <c r="CB321" i="18" s="1"/>
  <c r="CB322" i="18" s="1"/>
  <c r="CB323" i="18" s="1"/>
  <c r="CB324" i="18" s="1"/>
  <c r="CB325" i="18" s="1"/>
  <c r="CB326" i="18" s="1"/>
  <c r="CB327" i="18" s="1"/>
  <c r="CB328" i="18" s="1"/>
  <c r="CB329" i="18" s="1"/>
  <c r="CB330" i="18" s="1"/>
  <c r="CB331" i="18" s="1"/>
  <c r="CB332" i="18" s="1"/>
  <c r="CB333" i="18" s="1"/>
  <c r="CB334" i="18" s="1"/>
  <c r="CB335" i="18" s="1"/>
  <c r="CB336" i="18" s="1"/>
  <c r="CB337" i="18" s="1"/>
  <c r="CB338" i="18" s="1"/>
  <c r="CB339" i="18" s="1"/>
  <c r="CB340" i="18" s="1"/>
  <c r="CB341" i="18" s="1"/>
  <c r="CB342" i="18" s="1"/>
  <c r="CB343" i="18" s="1"/>
  <c r="CB344" i="18" s="1"/>
  <c r="CB345" i="18" s="1"/>
  <c r="CB346" i="18" s="1"/>
  <c r="CB347" i="18" s="1"/>
  <c r="CB348" i="18" s="1"/>
  <c r="CB349" i="18" s="1"/>
  <c r="CB350" i="18" s="1"/>
  <c r="CB351" i="18" s="1"/>
  <c r="CB352" i="18" s="1"/>
  <c r="CB353" i="18" s="1"/>
  <c r="CB354" i="18" s="1"/>
  <c r="CB355" i="18" s="1"/>
  <c r="CB356" i="18" s="1"/>
  <c r="CB357" i="18" s="1"/>
  <c r="CB358" i="18" s="1"/>
  <c r="CB359" i="18" s="1"/>
  <c r="CB360" i="18" s="1"/>
  <c r="CB361" i="18" s="1"/>
  <c r="CB362" i="18" s="1"/>
  <c r="CB363" i="18" s="1"/>
  <c r="CB364" i="18" s="1"/>
  <c r="CB365" i="18" s="1"/>
  <c r="CB366" i="18" s="1"/>
  <c r="CB367" i="18" s="1"/>
  <c r="CB368" i="18" s="1"/>
  <c r="CB369" i="18" s="1"/>
  <c r="CB370" i="18" s="1"/>
  <c r="CB371" i="18" s="1"/>
  <c r="CB372" i="18" s="1"/>
  <c r="CB373" i="18" s="1"/>
  <c r="CB374" i="18" s="1"/>
  <c r="CB375" i="18" s="1"/>
  <c r="CB376" i="18" s="1"/>
  <c r="CB377" i="18" s="1"/>
  <c r="CB378" i="18" s="1"/>
  <c r="CB379" i="18" s="1"/>
  <c r="CB380" i="18" s="1"/>
  <c r="CB381" i="18" s="1"/>
  <c r="CB382" i="18" s="1"/>
  <c r="CB383" i="18" s="1"/>
  <c r="CB384" i="18" s="1"/>
  <c r="CB385" i="18" s="1"/>
  <c r="CB386" i="18" s="1"/>
  <c r="CB387" i="18" s="1"/>
  <c r="CB388" i="18" s="1"/>
  <c r="CB389" i="18" s="1"/>
  <c r="CB390" i="18" s="1"/>
  <c r="CB391" i="18" s="1"/>
  <c r="CB392" i="18" s="1"/>
  <c r="CB393" i="18" s="1"/>
  <c r="CB394" i="18" s="1"/>
  <c r="CB395" i="18" s="1"/>
  <c r="CB396" i="18" s="1"/>
  <c r="CB397" i="18" s="1"/>
  <c r="CB398" i="18" s="1"/>
  <c r="CB399" i="18" s="1"/>
  <c r="CB400" i="18" s="1"/>
  <c r="CB401" i="18" s="1"/>
  <c r="CB402" i="18" s="1"/>
  <c r="CB403" i="18" s="1"/>
  <c r="CB404" i="18" s="1"/>
  <c r="CB405" i="18" s="1"/>
  <c r="CB406" i="18" s="1"/>
  <c r="CB407" i="18" s="1"/>
  <c r="CB408" i="18" s="1"/>
  <c r="CB409" i="18" s="1"/>
  <c r="CB410" i="18" s="1"/>
  <c r="CB411" i="18" s="1"/>
  <c r="CB412" i="18" s="1"/>
  <c r="CB413" i="18" s="1"/>
  <c r="CB414" i="18" s="1"/>
  <c r="CB415" i="18" s="1"/>
  <c r="CB416" i="18" s="1"/>
  <c r="CB417" i="18" s="1"/>
  <c r="CB418" i="18" s="1"/>
  <c r="CB419" i="18" s="1"/>
  <c r="CB420" i="18" s="1"/>
  <c r="AU37" i="18"/>
  <c r="AI37" i="18"/>
  <c r="CI200" i="18" l="1"/>
  <c r="AZ194" i="18"/>
  <c r="AY194" i="18" s="1"/>
  <c r="BB194" i="18"/>
  <c r="BA194" i="18" s="1"/>
  <c r="AN90" i="18"/>
  <c r="AM90" i="18" s="1"/>
  <c r="CG139" i="18"/>
  <c r="AP90" i="18"/>
  <c r="AO90" i="18" s="1"/>
  <c r="CE87" i="18" s="1"/>
  <c r="AJ85" i="18"/>
  <c r="AI85" i="18" s="1"/>
  <c r="CD82" i="18" s="1"/>
  <c r="CD81" i="18"/>
  <c r="C285" i="18"/>
  <c r="E285" i="18"/>
  <c r="F285" i="18"/>
  <c r="H285" i="18"/>
  <c r="J285" i="18"/>
  <c r="C286" i="18"/>
  <c r="E286" i="18"/>
  <c r="F286" i="18"/>
  <c r="H286" i="18"/>
  <c r="J286" i="18"/>
  <c r="C287" i="18"/>
  <c r="E287" i="18"/>
  <c r="F287" i="18"/>
  <c r="H287" i="18"/>
  <c r="J287" i="18"/>
  <c r="C288" i="18"/>
  <c r="E288" i="18"/>
  <c r="F288" i="18"/>
  <c r="H288" i="18"/>
  <c r="J288" i="18"/>
  <c r="C289" i="18"/>
  <c r="E289" i="18"/>
  <c r="F289" i="18"/>
  <c r="H289" i="18"/>
  <c r="J289" i="18"/>
  <c r="C290" i="18"/>
  <c r="E290" i="18"/>
  <c r="F290" i="18"/>
  <c r="H290" i="18"/>
  <c r="J290" i="18"/>
  <c r="C291" i="18"/>
  <c r="E291" i="18"/>
  <c r="F291" i="18"/>
  <c r="H291" i="18"/>
  <c r="J291" i="18"/>
  <c r="C292" i="18"/>
  <c r="E292" i="18"/>
  <c r="F292" i="18"/>
  <c r="H292" i="18"/>
  <c r="J292" i="18"/>
  <c r="C293" i="18"/>
  <c r="E293" i="18"/>
  <c r="F293" i="18"/>
  <c r="H293" i="18"/>
  <c r="J293" i="18"/>
  <c r="C294" i="18"/>
  <c r="E294" i="18"/>
  <c r="F294" i="18"/>
  <c r="H294" i="18"/>
  <c r="J294" i="18"/>
  <c r="C295" i="18"/>
  <c r="E295" i="18"/>
  <c r="F295" i="18"/>
  <c r="H295" i="18"/>
  <c r="J295" i="18"/>
  <c r="C296" i="18"/>
  <c r="E296" i="18"/>
  <c r="F296" i="18"/>
  <c r="H296" i="18"/>
  <c r="J296" i="18"/>
  <c r="C297" i="18"/>
  <c r="E297" i="18"/>
  <c r="F297" i="18"/>
  <c r="H297" i="18"/>
  <c r="J297" i="18"/>
  <c r="C298" i="18"/>
  <c r="E298" i="18"/>
  <c r="F298" i="18"/>
  <c r="H298" i="18"/>
  <c r="J298" i="18"/>
  <c r="C299" i="18"/>
  <c r="E299" i="18"/>
  <c r="F299" i="18"/>
  <c r="H299" i="18"/>
  <c r="J299" i="18"/>
  <c r="C300" i="18"/>
  <c r="E300" i="18"/>
  <c r="F300" i="18"/>
  <c r="H300" i="18"/>
  <c r="J300" i="18"/>
  <c r="C301" i="18"/>
  <c r="E301" i="18"/>
  <c r="F301" i="18"/>
  <c r="H301" i="18"/>
  <c r="J301" i="18"/>
  <c r="C302" i="18"/>
  <c r="E302" i="18"/>
  <c r="F302" i="18"/>
  <c r="H302" i="18"/>
  <c r="J302" i="18"/>
  <c r="C303" i="18"/>
  <c r="E303" i="18"/>
  <c r="F303" i="18"/>
  <c r="H303" i="18"/>
  <c r="J303" i="18"/>
  <c r="C304" i="18"/>
  <c r="E304" i="18"/>
  <c r="F304" i="18"/>
  <c r="H304" i="18"/>
  <c r="J304" i="18"/>
  <c r="C305" i="18"/>
  <c r="E305" i="18"/>
  <c r="F305" i="18"/>
  <c r="H305" i="18"/>
  <c r="J305" i="18"/>
  <c r="C306" i="18"/>
  <c r="E306" i="18"/>
  <c r="F306" i="18"/>
  <c r="H306" i="18"/>
  <c r="J306" i="18"/>
  <c r="C307" i="18"/>
  <c r="E307" i="18"/>
  <c r="F307" i="18"/>
  <c r="H307" i="18"/>
  <c r="J307" i="18"/>
  <c r="C308" i="18"/>
  <c r="E308" i="18"/>
  <c r="F308" i="18"/>
  <c r="H308" i="18"/>
  <c r="J308" i="18"/>
  <c r="C309" i="18"/>
  <c r="E309" i="18"/>
  <c r="F309" i="18"/>
  <c r="H309" i="18"/>
  <c r="J309" i="18"/>
  <c r="C310" i="18"/>
  <c r="E310" i="18"/>
  <c r="F310" i="18"/>
  <c r="H310" i="18"/>
  <c r="J310" i="18"/>
  <c r="C311" i="18"/>
  <c r="E311" i="18"/>
  <c r="F311" i="18"/>
  <c r="H311" i="18"/>
  <c r="J311" i="18"/>
  <c r="C312" i="18"/>
  <c r="E312" i="18"/>
  <c r="F312" i="18"/>
  <c r="H312" i="18"/>
  <c r="J312" i="18"/>
  <c r="C313" i="18"/>
  <c r="E313" i="18"/>
  <c r="F313" i="18"/>
  <c r="H313" i="18"/>
  <c r="J313" i="18"/>
  <c r="C314" i="18"/>
  <c r="E314" i="18"/>
  <c r="F314" i="18"/>
  <c r="H314" i="18"/>
  <c r="J314" i="18"/>
  <c r="C315" i="18"/>
  <c r="E315" i="18"/>
  <c r="F315" i="18"/>
  <c r="H315" i="18"/>
  <c r="J315" i="18"/>
  <c r="C316" i="18"/>
  <c r="E316" i="18"/>
  <c r="F316" i="18"/>
  <c r="H316" i="18"/>
  <c r="J316" i="18"/>
  <c r="C317" i="18"/>
  <c r="E317" i="18"/>
  <c r="F317" i="18"/>
  <c r="H317" i="18"/>
  <c r="J317" i="18"/>
  <c r="C318" i="18"/>
  <c r="E318" i="18"/>
  <c r="F318" i="18"/>
  <c r="H318" i="18"/>
  <c r="J318" i="18"/>
  <c r="C319" i="18"/>
  <c r="E319" i="18"/>
  <c r="F319" i="18"/>
  <c r="H319" i="18"/>
  <c r="J319" i="18"/>
  <c r="C320" i="18"/>
  <c r="E320" i="18"/>
  <c r="F320" i="18"/>
  <c r="H320" i="18"/>
  <c r="J320" i="18"/>
  <c r="C321" i="18"/>
  <c r="E321" i="18"/>
  <c r="F321" i="18"/>
  <c r="H321" i="18"/>
  <c r="J321" i="18"/>
  <c r="C322" i="18"/>
  <c r="E322" i="18"/>
  <c r="F322" i="18"/>
  <c r="H322" i="18"/>
  <c r="J322" i="18"/>
  <c r="C323" i="18"/>
  <c r="E323" i="18"/>
  <c r="F323" i="18"/>
  <c r="H323" i="18"/>
  <c r="J323" i="18"/>
  <c r="C324" i="18"/>
  <c r="E324" i="18"/>
  <c r="F324" i="18"/>
  <c r="H324" i="18"/>
  <c r="J324" i="18"/>
  <c r="C325" i="18"/>
  <c r="E325" i="18"/>
  <c r="F325" i="18"/>
  <c r="H325" i="18"/>
  <c r="J325" i="18"/>
  <c r="C326" i="18"/>
  <c r="E326" i="18"/>
  <c r="F326" i="18"/>
  <c r="H326" i="18"/>
  <c r="J326" i="18"/>
  <c r="C327" i="18"/>
  <c r="E327" i="18"/>
  <c r="F327" i="18"/>
  <c r="H327" i="18"/>
  <c r="J327" i="18"/>
  <c r="CI201" i="18" l="1"/>
  <c r="AZ195" i="18"/>
  <c r="AY195" i="18" s="1"/>
  <c r="BB195" i="18"/>
  <c r="BA195" i="18" s="1"/>
  <c r="CH180" i="18"/>
  <c r="AN91" i="18"/>
  <c r="AM91" i="18" s="1"/>
  <c r="CG140" i="18"/>
  <c r="Q60" i="18"/>
  <c r="N60" i="18" s="1"/>
  <c r="T60" i="18"/>
  <c r="W60" i="18"/>
  <c r="W59" i="18"/>
  <c r="Q59" i="18"/>
  <c r="N59" i="18" s="1"/>
  <c r="T59" i="18"/>
  <c r="W58" i="18"/>
  <c r="T58" i="18"/>
  <c r="Q58" i="18"/>
  <c r="N58" i="18" s="1"/>
  <c r="T57" i="18"/>
  <c r="Q57" i="18"/>
  <c r="N57" i="18" s="1"/>
  <c r="W57" i="18"/>
  <c r="Q56" i="18"/>
  <c r="N56" i="18" s="1"/>
  <c r="T56" i="18"/>
  <c r="W56" i="18"/>
  <c r="AP91" i="18"/>
  <c r="AO91" i="18" s="1"/>
  <c r="CE88" i="18" s="1"/>
  <c r="W55" i="18"/>
  <c r="T55" i="18"/>
  <c r="Q55" i="18"/>
  <c r="N55" i="18" s="1"/>
  <c r="CI202" i="18" l="1"/>
  <c r="AZ196" i="18"/>
  <c r="AY196" i="18" s="1"/>
  <c r="BB196" i="18"/>
  <c r="BA196" i="18" s="1"/>
  <c r="CH181" i="18"/>
  <c r="AN92" i="18"/>
  <c r="AM92" i="18" s="1"/>
  <c r="CG141" i="18"/>
  <c r="AP92" i="18"/>
  <c r="AO92" i="18" s="1"/>
  <c r="CE89" i="18" s="1"/>
  <c r="CI203" i="18" l="1"/>
  <c r="AZ197" i="18"/>
  <c r="AY197" i="18" s="1"/>
  <c r="BB197" i="18"/>
  <c r="BA197" i="18" s="1"/>
  <c r="CH183" i="18"/>
  <c r="CH182" i="18"/>
  <c r="AN93" i="18"/>
  <c r="AM93" i="18" s="1"/>
  <c r="CG142" i="18"/>
  <c r="AP93" i="18"/>
  <c r="AO93" i="18" s="1"/>
  <c r="CE90" i="18" s="1"/>
  <c r="F117" i="18"/>
  <c r="F115" i="18"/>
  <c r="F151" i="18"/>
  <c r="CI204" i="18" l="1"/>
  <c r="AZ198" i="18"/>
  <c r="AY198" i="18" s="1"/>
  <c r="BB198" i="18"/>
  <c r="BA198" i="18" s="1"/>
  <c r="AN94" i="18"/>
  <c r="AM94" i="18" s="1"/>
  <c r="CG143" i="18"/>
  <c r="AP94" i="18"/>
  <c r="AO94" i="18" s="1"/>
  <c r="CE91" i="18" s="1"/>
  <c r="F195" i="18"/>
  <c r="CI205" i="18" l="1"/>
  <c r="AZ199" i="18"/>
  <c r="AY199" i="18" s="1"/>
  <c r="BB199" i="18"/>
  <c r="BA199" i="18" s="1"/>
  <c r="CH184" i="18"/>
  <c r="AN95" i="18"/>
  <c r="AM95" i="18" s="1"/>
  <c r="CG144" i="18"/>
  <c r="AP95" i="18"/>
  <c r="AO95" i="18" s="1"/>
  <c r="CE92" i="18" s="1"/>
  <c r="X13" i="18"/>
  <c r="X14" i="18" s="1"/>
  <c r="X15" i="18" s="1"/>
  <c r="F100" i="18"/>
  <c r="F60" i="18"/>
  <c r="E191" i="18"/>
  <c r="E192" i="18"/>
  <c r="E193" i="18"/>
  <c r="E194" i="18"/>
  <c r="E195" i="18"/>
  <c r="E196" i="18"/>
  <c r="E197" i="18"/>
  <c r="E198" i="18"/>
  <c r="E199" i="18"/>
  <c r="E200" i="18"/>
  <c r="E201" i="18"/>
  <c r="E202" i="18"/>
  <c r="E203" i="18"/>
  <c r="E204" i="18"/>
  <c r="E205" i="18"/>
  <c r="E206" i="18"/>
  <c r="E207" i="18"/>
  <c r="E208" i="18"/>
  <c r="E209" i="18"/>
  <c r="E210" i="18"/>
  <c r="E211" i="18"/>
  <c r="E212" i="18"/>
  <c r="E213" i="18"/>
  <c r="E214" i="18"/>
  <c r="E215" i="18"/>
  <c r="E216" i="18"/>
  <c r="E217" i="18"/>
  <c r="E218" i="18"/>
  <c r="E219" i="18"/>
  <c r="E220" i="18"/>
  <c r="E221" i="18"/>
  <c r="E222" i="18"/>
  <c r="E223" i="18"/>
  <c r="E224" i="18"/>
  <c r="E225" i="18"/>
  <c r="E226" i="18"/>
  <c r="E227" i="18"/>
  <c r="E228" i="18"/>
  <c r="E229" i="18"/>
  <c r="E230" i="18"/>
  <c r="E231" i="18"/>
  <c r="E232" i="18"/>
  <c r="E233" i="18"/>
  <c r="E234" i="18"/>
  <c r="E235" i="18"/>
  <c r="E236" i="18"/>
  <c r="E237" i="18"/>
  <c r="E238" i="18"/>
  <c r="E239" i="18"/>
  <c r="E240" i="18"/>
  <c r="E241" i="18"/>
  <c r="E242" i="18"/>
  <c r="E243" i="18"/>
  <c r="E244" i="18"/>
  <c r="E245" i="18"/>
  <c r="E246" i="18"/>
  <c r="E247" i="18"/>
  <c r="E248" i="18"/>
  <c r="E249" i="18"/>
  <c r="E250" i="18"/>
  <c r="E251" i="18"/>
  <c r="E252" i="18"/>
  <c r="E253" i="18"/>
  <c r="E254" i="18"/>
  <c r="E255" i="18"/>
  <c r="E256" i="18"/>
  <c r="E257" i="18"/>
  <c r="E258" i="18"/>
  <c r="E259" i="18"/>
  <c r="E260" i="18"/>
  <c r="E261" i="18"/>
  <c r="E262" i="18"/>
  <c r="E263" i="18"/>
  <c r="E264" i="18"/>
  <c r="E265" i="18"/>
  <c r="E266" i="18"/>
  <c r="E267" i="18"/>
  <c r="E268" i="18"/>
  <c r="E269" i="18"/>
  <c r="E270" i="18"/>
  <c r="E271" i="18"/>
  <c r="E272" i="18"/>
  <c r="E273" i="18"/>
  <c r="E274" i="18"/>
  <c r="E275" i="18"/>
  <c r="E276" i="18"/>
  <c r="E277" i="18"/>
  <c r="E278" i="18"/>
  <c r="E279" i="18"/>
  <c r="E280" i="18"/>
  <c r="E281" i="18"/>
  <c r="E282" i="18"/>
  <c r="E283" i="18"/>
  <c r="E284" i="18"/>
  <c r="E189" i="18"/>
  <c r="E190" i="18"/>
  <c r="CI206" i="18" l="1"/>
  <c r="BB200" i="18"/>
  <c r="BA200" i="18" s="1"/>
  <c r="AZ200" i="18"/>
  <c r="AY200" i="18" s="1"/>
  <c r="CH185" i="18"/>
  <c r="AN96" i="18"/>
  <c r="AM96" i="18" s="1"/>
  <c r="CG145" i="18"/>
  <c r="AP96" i="18"/>
  <c r="AO96" i="18" s="1"/>
  <c r="CE93" i="18" s="1"/>
  <c r="F126" i="18"/>
  <c r="CI207" i="18" l="1"/>
  <c r="BH226" i="18"/>
  <c r="BG226" i="18" s="1"/>
  <c r="BF226" i="18"/>
  <c r="BE226" i="18" s="1"/>
  <c r="BB201" i="18"/>
  <c r="BA201" i="18" s="1"/>
  <c r="AZ201" i="18"/>
  <c r="AY201" i="18" s="1"/>
  <c r="CH186" i="18"/>
  <c r="AN97" i="18"/>
  <c r="AM97" i="18" s="1"/>
  <c r="CG146" i="18"/>
  <c r="AP97" i="18"/>
  <c r="AO97" i="18" s="1"/>
  <c r="CE94" i="18" s="1"/>
  <c r="J34" i="18"/>
  <c r="J35" i="18"/>
  <c r="J36" i="18"/>
  <c r="J37" i="18"/>
  <c r="J38" i="18"/>
  <c r="J39" i="18"/>
  <c r="J40" i="18"/>
  <c r="J41" i="18"/>
  <c r="J42" i="18"/>
  <c r="J43" i="18"/>
  <c r="J44" i="18"/>
  <c r="J45" i="18"/>
  <c r="J46" i="18"/>
  <c r="J47" i="18"/>
  <c r="J48" i="18"/>
  <c r="J49" i="18"/>
  <c r="J50" i="18"/>
  <c r="J51" i="18"/>
  <c r="J52" i="18"/>
  <c r="J53" i="18"/>
  <c r="J54" i="18"/>
  <c r="J55" i="18"/>
  <c r="J56" i="18"/>
  <c r="J57" i="18"/>
  <c r="J58" i="18"/>
  <c r="J59" i="18"/>
  <c r="J60" i="18"/>
  <c r="J61" i="18"/>
  <c r="J62" i="18"/>
  <c r="J63" i="18"/>
  <c r="J64" i="18"/>
  <c r="J65" i="18"/>
  <c r="J66" i="18"/>
  <c r="J67" i="18"/>
  <c r="J68" i="18"/>
  <c r="J69" i="18"/>
  <c r="J70" i="18"/>
  <c r="J71" i="18"/>
  <c r="J72" i="18"/>
  <c r="J73" i="18"/>
  <c r="J74" i="18"/>
  <c r="J75" i="18"/>
  <c r="J76" i="18"/>
  <c r="J77" i="18"/>
  <c r="J78" i="18"/>
  <c r="J79" i="18"/>
  <c r="J80" i="18"/>
  <c r="J81" i="18"/>
  <c r="J82" i="18"/>
  <c r="J83" i="18"/>
  <c r="J84" i="18"/>
  <c r="J85" i="18"/>
  <c r="J86" i="18"/>
  <c r="J87" i="18"/>
  <c r="J88" i="18"/>
  <c r="J89" i="18"/>
  <c r="J90" i="18"/>
  <c r="J91" i="18"/>
  <c r="J92" i="18"/>
  <c r="J93" i="18"/>
  <c r="J94" i="18"/>
  <c r="J95" i="18"/>
  <c r="J96" i="18"/>
  <c r="J97" i="18"/>
  <c r="J98" i="18"/>
  <c r="J99" i="18"/>
  <c r="J100" i="18"/>
  <c r="J101" i="18"/>
  <c r="J102" i="18"/>
  <c r="J103" i="18"/>
  <c r="J104" i="18"/>
  <c r="J105" i="18"/>
  <c r="J106" i="18"/>
  <c r="J107" i="18"/>
  <c r="J108" i="18"/>
  <c r="J109" i="18"/>
  <c r="J110" i="18"/>
  <c r="J111" i="18"/>
  <c r="J112" i="18"/>
  <c r="J113" i="18"/>
  <c r="J114" i="18"/>
  <c r="J115" i="18"/>
  <c r="J116" i="18"/>
  <c r="J117" i="18"/>
  <c r="J118" i="18"/>
  <c r="J119" i="18"/>
  <c r="J120" i="18"/>
  <c r="J121" i="18"/>
  <c r="J122" i="18"/>
  <c r="J123" i="18"/>
  <c r="J124" i="18"/>
  <c r="J125" i="18"/>
  <c r="J126" i="18"/>
  <c r="J127" i="18"/>
  <c r="J128" i="18"/>
  <c r="J129" i="18"/>
  <c r="J130" i="18"/>
  <c r="J131" i="18"/>
  <c r="J132" i="18"/>
  <c r="J133" i="18"/>
  <c r="J134" i="18"/>
  <c r="J135" i="18"/>
  <c r="J136" i="18"/>
  <c r="J137" i="18"/>
  <c r="J138" i="18"/>
  <c r="J139" i="18"/>
  <c r="J140" i="18"/>
  <c r="J141" i="18"/>
  <c r="J142" i="18"/>
  <c r="J143" i="18"/>
  <c r="J144" i="18"/>
  <c r="J145" i="18"/>
  <c r="J146" i="18"/>
  <c r="J147" i="18"/>
  <c r="J148" i="18"/>
  <c r="J149" i="18"/>
  <c r="J150" i="18"/>
  <c r="J151" i="18"/>
  <c r="J152" i="18"/>
  <c r="J153" i="18"/>
  <c r="J154" i="18"/>
  <c r="J155" i="18"/>
  <c r="J156" i="18"/>
  <c r="J157" i="18"/>
  <c r="J158" i="18"/>
  <c r="J159" i="18"/>
  <c r="J160" i="18"/>
  <c r="J161" i="18"/>
  <c r="J162" i="18"/>
  <c r="J163" i="18"/>
  <c r="J164" i="18"/>
  <c r="J165" i="18"/>
  <c r="J166" i="18"/>
  <c r="J167" i="18"/>
  <c r="J168" i="18"/>
  <c r="J169" i="18"/>
  <c r="J170" i="18"/>
  <c r="J171" i="18"/>
  <c r="J172" i="18"/>
  <c r="J173" i="18"/>
  <c r="J174" i="18"/>
  <c r="J175" i="18"/>
  <c r="J176" i="18"/>
  <c r="J177" i="18"/>
  <c r="J178" i="18"/>
  <c r="J179" i="18"/>
  <c r="J180" i="18"/>
  <c r="J181" i="18"/>
  <c r="J182" i="18"/>
  <c r="J183" i="18"/>
  <c r="J184" i="18"/>
  <c r="J185" i="18"/>
  <c r="J186" i="18"/>
  <c r="J187" i="18"/>
  <c r="J188" i="18"/>
  <c r="J189" i="18"/>
  <c r="J190" i="18"/>
  <c r="J191" i="18"/>
  <c r="J192" i="18"/>
  <c r="J193" i="18"/>
  <c r="J194" i="18"/>
  <c r="J195" i="18"/>
  <c r="J196" i="18"/>
  <c r="J197" i="18"/>
  <c r="J198" i="18"/>
  <c r="J199" i="18"/>
  <c r="J200" i="18"/>
  <c r="J201" i="18"/>
  <c r="J202" i="18"/>
  <c r="J203" i="18"/>
  <c r="J204" i="18"/>
  <c r="J205" i="18"/>
  <c r="J206" i="18"/>
  <c r="J207" i="18"/>
  <c r="J208" i="18"/>
  <c r="J209" i="18"/>
  <c r="J210" i="18"/>
  <c r="J211" i="18"/>
  <c r="J212" i="18"/>
  <c r="J213" i="18"/>
  <c r="J214" i="18"/>
  <c r="J215" i="18"/>
  <c r="J216" i="18"/>
  <c r="J217" i="18"/>
  <c r="J218" i="18"/>
  <c r="J219" i="18"/>
  <c r="J220" i="18"/>
  <c r="J221" i="18"/>
  <c r="J222" i="18"/>
  <c r="J223" i="18"/>
  <c r="J224" i="18"/>
  <c r="J225" i="18"/>
  <c r="J226" i="18"/>
  <c r="J227" i="18"/>
  <c r="J228" i="18"/>
  <c r="J229" i="18"/>
  <c r="J230" i="18"/>
  <c r="J231" i="18"/>
  <c r="J232" i="18"/>
  <c r="J233" i="18"/>
  <c r="J234" i="18"/>
  <c r="J235" i="18"/>
  <c r="J236" i="18"/>
  <c r="J237" i="18"/>
  <c r="J238" i="18"/>
  <c r="J239" i="18"/>
  <c r="J240" i="18"/>
  <c r="J241" i="18"/>
  <c r="J242" i="18"/>
  <c r="J243" i="18"/>
  <c r="J244" i="18"/>
  <c r="J245" i="18"/>
  <c r="J246" i="18"/>
  <c r="J247" i="18"/>
  <c r="J248" i="18"/>
  <c r="J249" i="18"/>
  <c r="J250" i="18"/>
  <c r="J251" i="18"/>
  <c r="J252" i="18"/>
  <c r="J253" i="18"/>
  <c r="J254" i="18"/>
  <c r="J255" i="18"/>
  <c r="J256" i="18"/>
  <c r="J257" i="18"/>
  <c r="J258" i="18"/>
  <c r="J259" i="18"/>
  <c r="J260" i="18"/>
  <c r="J261" i="18"/>
  <c r="J262" i="18"/>
  <c r="J263" i="18"/>
  <c r="J264" i="18"/>
  <c r="J265" i="18"/>
  <c r="J266" i="18"/>
  <c r="J267" i="18"/>
  <c r="J268" i="18"/>
  <c r="J269" i="18"/>
  <c r="J270" i="18"/>
  <c r="J271" i="18"/>
  <c r="J272" i="18"/>
  <c r="J273" i="18"/>
  <c r="J274" i="18"/>
  <c r="J275" i="18"/>
  <c r="J276" i="18"/>
  <c r="J277" i="18"/>
  <c r="J278" i="18"/>
  <c r="J279" i="18"/>
  <c r="J280" i="18"/>
  <c r="J281" i="18"/>
  <c r="J282" i="18"/>
  <c r="J283" i="18"/>
  <c r="J284" i="18"/>
  <c r="E34" i="18"/>
  <c r="E35" i="18"/>
  <c r="E36" i="18"/>
  <c r="E37" i="18"/>
  <c r="E38" i="18"/>
  <c r="E39" i="18"/>
  <c r="E40" i="18"/>
  <c r="E41" i="18"/>
  <c r="E42" i="18"/>
  <c r="E43" i="18"/>
  <c r="E44" i="18"/>
  <c r="E45" i="18"/>
  <c r="E46" i="18"/>
  <c r="E47" i="18"/>
  <c r="E48" i="18"/>
  <c r="E49" i="18"/>
  <c r="E50" i="18"/>
  <c r="E51" i="18"/>
  <c r="E52" i="18"/>
  <c r="E53" i="18"/>
  <c r="E54" i="18"/>
  <c r="E55" i="18"/>
  <c r="E56" i="18"/>
  <c r="E57" i="18"/>
  <c r="E58" i="18"/>
  <c r="E59" i="18"/>
  <c r="E60" i="18"/>
  <c r="E61" i="18"/>
  <c r="E62" i="18"/>
  <c r="E63" i="18"/>
  <c r="E64" i="18"/>
  <c r="E65" i="18"/>
  <c r="E66" i="18"/>
  <c r="E67" i="18"/>
  <c r="E68" i="18"/>
  <c r="E69" i="18"/>
  <c r="E70" i="18"/>
  <c r="E71" i="18"/>
  <c r="E72" i="18"/>
  <c r="E73" i="18"/>
  <c r="E74" i="18"/>
  <c r="E75" i="18"/>
  <c r="E76" i="18"/>
  <c r="E77" i="18"/>
  <c r="E78" i="18"/>
  <c r="E79" i="18"/>
  <c r="E80" i="18"/>
  <c r="E81" i="18"/>
  <c r="E82" i="18"/>
  <c r="E83" i="18"/>
  <c r="E84" i="18"/>
  <c r="E85" i="18"/>
  <c r="E86" i="18"/>
  <c r="E87" i="18"/>
  <c r="E88" i="18"/>
  <c r="E89" i="18"/>
  <c r="E90" i="18"/>
  <c r="E91" i="18"/>
  <c r="E92" i="18"/>
  <c r="E93" i="18"/>
  <c r="E94" i="18"/>
  <c r="E95" i="18"/>
  <c r="E96" i="18"/>
  <c r="E97" i="18"/>
  <c r="E98" i="18"/>
  <c r="E99" i="18"/>
  <c r="E100" i="18"/>
  <c r="E101" i="18"/>
  <c r="E102" i="18"/>
  <c r="E103" i="18"/>
  <c r="E104" i="18"/>
  <c r="E105" i="18"/>
  <c r="E106" i="18"/>
  <c r="E107" i="18"/>
  <c r="E108" i="18"/>
  <c r="E109" i="18"/>
  <c r="E110" i="18"/>
  <c r="E111" i="18"/>
  <c r="E112" i="18"/>
  <c r="E113" i="18"/>
  <c r="E114" i="18"/>
  <c r="E115" i="18"/>
  <c r="E116" i="18"/>
  <c r="E117" i="18"/>
  <c r="E118" i="18"/>
  <c r="E119" i="18"/>
  <c r="E120" i="18"/>
  <c r="E121" i="18"/>
  <c r="E122" i="18"/>
  <c r="E123" i="18"/>
  <c r="E124" i="18"/>
  <c r="E125" i="18"/>
  <c r="E126" i="18"/>
  <c r="E127" i="18"/>
  <c r="E128" i="18"/>
  <c r="E129" i="18"/>
  <c r="E130" i="18"/>
  <c r="E131" i="18"/>
  <c r="E132" i="18"/>
  <c r="E133" i="18"/>
  <c r="E134" i="18"/>
  <c r="E135" i="18"/>
  <c r="E136" i="18"/>
  <c r="E137" i="18"/>
  <c r="E138" i="18"/>
  <c r="E139" i="18"/>
  <c r="E140" i="18"/>
  <c r="E141" i="18"/>
  <c r="E142" i="18"/>
  <c r="E143" i="18"/>
  <c r="E144" i="18"/>
  <c r="E145" i="18"/>
  <c r="E146" i="18"/>
  <c r="E147" i="18"/>
  <c r="E148" i="18"/>
  <c r="E149" i="18"/>
  <c r="E150" i="18"/>
  <c r="E151" i="18"/>
  <c r="E152" i="18"/>
  <c r="E153" i="18"/>
  <c r="E154" i="18"/>
  <c r="E155" i="18"/>
  <c r="E156" i="18"/>
  <c r="E157" i="18"/>
  <c r="E158" i="18"/>
  <c r="E159" i="18"/>
  <c r="E160" i="18"/>
  <c r="E161" i="18"/>
  <c r="E162" i="18"/>
  <c r="E163" i="18"/>
  <c r="E164" i="18"/>
  <c r="E165" i="18"/>
  <c r="E166" i="18"/>
  <c r="E167" i="18"/>
  <c r="E168" i="18"/>
  <c r="E169" i="18"/>
  <c r="E170" i="18"/>
  <c r="E171" i="18"/>
  <c r="E172" i="18"/>
  <c r="E173" i="18"/>
  <c r="E174" i="18"/>
  <c r="E175" i="18"/>
  <c r="E176" i="18"/>
  <c r="E177" i="18"/>
  <c r="E178" i="18"/>
  <c r="E179" i="18"/>
  <c r="E180" i="18"/>
  <c r="E181" i="18"/>
  <c r="E182" i="18"/>
  <c r="E183" i="18"/>
  <c r="E184" i="18"/>
  <c r="E185" i="18"/>
  <c r="E186" i="18"/>
  <c r="E187" i="18"/>
  <c r="E188" i="18"/>
  <c r="F12" i="18"/>
  <c r="F13" i="18"/>
  <c r="F14" i="18"/>
  <c r="F15" i="18"/>
  <c r="F16" i="18"/>
  <c r="F17" i="18"/>
  <c r="F18" i="18"/>
  <c r="F19" i="18"/>
  <c r="F20" i="18"/>
  <c r="F21" i="18"/>
  <c r="F22" i="18"/>
  <c r="F23" i="18"/>
  <c r="F24" i="18"/>
  <c r="F25" i="18"/>
  <c r="F26" i="18"/>
  <c r="F27" i="18"/>
  <c r="F28" i="18"/>
  <c r="F30" i="18"/>
  <c r="F31" i="18"/>
  <c r="F32" i="18"/>
  <c r="F33" i="18"/>
  <c r="F34" i="18"/>
  <c r="F35" i="18"/>
  <c r="F36" i="18"/>
  <c r="F37" i="18"/>
  <c r="F38" i="18"/>
  <c r="F39" i="18"/>
  <c r="F40" i="18"/>
  <c r="F41" i="18"/>
  <c r="F42" i="18"/>
  <c r="F43" i="18"/>
  <c r="F44" i="18"/>
  <c r="F45" i="18"/>
  <c r="F46" i="18"/>
  <c r="F47" i="18"/>
  <c r="F48" i="18"/>
  <c r="F49" i="18"/>
  <c r="F50" i="18"/>
  <c r="F51" i="18"/>
  <c r="F52" i="18"/>
  <c r="F53" i="18"/>
  <c r="F54" i="18"/>
  <c r="F55" i="18"/>
  <c r="F56" i="18"/>
  <c r="F57" i="18"/>
  <c r="F58" i="18"/>
  <c r="F59" i="18"/>
  <c r="F61" i="18"/>
  <c r="F62" i="18"/>
  <c r="F63" i="18"/>
  <c r="F64" i="18"/>
  <c r="F65" i="18"/>
  <c r="F66" i="18"/>
  <c r="F67" i="18"/>
  <c r="F68" i="18"/>
  <c r="F69" i="18"/>
  <c r="F70" i="18"/>
  <c r="F71" i="18"/>
  <c r="F72" i="18"/>
  <c r="F73" i="18"/>
  <c r="F74" i="18"/>
  <c r="F75" i="18"/>
  <c r="F76" i="18"/>
  <c r="F77" i="18"/>
  <c r="F78" i="18"/>
  <c r="F79" i="18"/>
  <c r="F80" i="18"/>
  <c r="F81" i="18"/>
  <c r="F82" i="18"/>
  <c r="F83" i="18"/>
  <c r="F84" i="18"/>
  <c r="F85" i="18"/>
  <c r="F86" i="18"/>
  <c r="F87" i="18"/>
  <c r="F88" i="18"/>
  <c r="F89" i="18"/>
  <c r="F90" i="18"/>
  <c r="F91" i="18"/>
  <c r="F92" i="18"/>
  <c r="F93" i="18"/>
  <c r="F94" i="18"/>
  <c r="F95" i="18"/>
  <c r="F96" i="18"/>
  <c r="F97" i="18"/>
  <c r="F98" i="18"/>
  <c r="F99" i="18"/>
  <c r="F101" i="18"/>
  <c r="F102" i="18"/>
  <c r="F103" i="18"/>
  <c r="F104" i="18"/>
  <c r="F105" i="18"/>
  <c r="F106" i="18"/>
  <c r="F107" i="18"/>
  <c r="F108" i="18"/>
  <c r="F109" i="18"/>
  <c r="F110" i="18"/>
  <c r="F111" i="18"/>
  <c r="F112" i="18"/>
  <c r="F113" i="18"/>
  <c r="F114" i="18"/>
  <c r="F116" i="18"/>
  <c r="F118" i="18"/>
  <c r="F119" i="18"/>
  <c r="F120" i="18"/>
  <c r="F121" i="18"/>
  <c r="F122" i="18"/>
  <c r="F123" i="18"/>
  <c r="F124" i="18"/>
  <c r="F125" i="18"/>
  <c r="F127" i="18"/>
  <c r="F128" i="18"/>
  <c r="F129" i="18"/>
  <c r="F130" i="18"/>
  <c r="F131" i="18"/>
  <c r="F132" i="18"/>
  <c r="F133" i="18"/>
  <c r="F134" i="18"/>
  <c r="F135" i="18"/>
  <c r="F136" i="18"/>
  <c r="F137" i="18"/>
  <c r="F138" i="18"/>
  <c r="F139" i="18"/>
  <c r="F140" i="18"/>
  <c r="F141" i="18"/>
  <c r="F142" i="18"/>
  <c r="F143" i="18"/>
  <c r="F144" i="18"/>
  <c r="F145" i="18"/>
  <c r="F146" i="18"/>
  <c r="F147" i="18"/>
  <c r="F148" i="18"/>
  <c r="F149" i="18"/>
  <c r="F150" i="18"/>
  <c r="F152" i="18"/>
  <c r="F153" i="18"/>
  <c r="F154" i="18"/>
  <c r="F155" i="18"/>
  <c r="F156" i="18"/>
  <c r="F157" i="18"/>
  <c r="F158" i="18"/>
  <c r="F161" i="18"/>
  <c r="F162" i="18"/>
  <c r="F163" i="18"/>
  <c r="F164" i="18"/>
  <c r="F165" i="18"/>
  <c r="F166" i="18"/>
  <c r="F167" i="18"/>
  <c r="F168" i="18"/>
  <c r="F169" i="18"/>
  <c r="F170" i="18"/>
  <c r="F171" i="18"/>
  <c r="F172" i="18"/>
  <c r="F173" i="18"/>
  <c r="F174" i="18"/>
  <c r="F175" i="18"/>
  <c r="F176" i="18"/>
  <c r="F177" i="18"/>
  <c r="F178" i="18"/>
  <c r="F179" i="18"/>
  <c r="F180" i="18"/>
  <c r="F181" i="18"/>
  <c r="F182" i="18"/>
  <c r="F183" i="18"/>
  <c r="F184" i="18"/>
  <c r="F185" i="18"/>
  <c r="F186" i="18"/>
  <c r="F188" i="18"/>
  <c r="F189" i="18"/>
  <c r="F190" i="18"/>
  <c r="F191" i="18"/>
  <c r="F192" i="18"/>
  <c r="F193" i="18"/>
  <c r="F194" i="18"/>
  <c r="F196" i="18"/>
  <c r="F197" i="18"/>
  <c r="F198" i="18"/>
  <c r="F199" i="18"/>
  <c r="F200" i="18"/>
  <c r="F201" i="18"/>
  <c r="F202" i="18"/>
  <c r="F203" i="18"/>
  <c r="F204" i="18"/>
  <c r="F205" i="18"/>
  <c r="F206" i="18"/>
  <c r="F207" i="18"/>
  <c r="F208" i="18"/>
  <c r="F209" i="18"/>
  <c r="F210" i="18"/>
  <c r="F211" i="18"/>
  <c r="F212" i="18"/>
  <c r="F213" i="18"/>
  <c r="F214" i="18"/>
  <c r="F215" i="18"/>
  <c r="F216" i="18"/>
  <c r="F217" i="18"/>
  <c r="F218" i="18"/>
  <c r="F219" i="18"/>
  <c r="F220" i="18"/>
  <c r="F221" i="18"/>
  <c r="F222" i="18"/>
  <c r="F223" i="18"/>
  <c r="F224" i="18"/>
  <c r="F225" i="18"/>
  <c r="F226" i="18"/>
  <c r="F227" i="18"/>
  <c r="F228" i="18"/>
  <c r="F229" i="18"/>
  <c r="F230" i="18"/>
  <c r="F231" i="18"/>
  <c r="F232" i="18"/>
  <c r="F233" i="18"/>
  <c r="F234" i="18"/>
  <c r="F235" i="18"/>
  <c r="F236" i="18"/>
  <c r="F237" i="18"/>
  <c r="F238" i="18"/>
  <c r="F239" i="18"/>
  <c r="F240" i="18"/>
  <c r="F241" i="18"/>
  <c r="F242" i="18"/>
  <c r="F243" i="18"/>
  <c r="F244" i="18"/>
  <c r="F245" i="18"/>
  <c r="F246" i="18"/>
  <c r="F247" i="18"/>
  <c r="F248" i="18"/>
  <c r="F249" i="18"/>
  <c r="F250" i="18"/>
  <c r="F251" i="18"/>
  <c r="F252" i="18"/>
  <c r="F253" i="18"/>
  <c r="F254" i="18"/>
  <c r="F255" i="18"/>
  <c r="F256" i="18"/>
  <c r="F257" i="18"/>
  <c r="F258" i="18"/>
  <c r="F259" i="18"/>
  <c r="F260" i="18"/>
  <c r="F261" i="18"/>
  <c r="F262" i="18"/>
  <c r="F263" i="18"/>
  <c r="F264" i="18"/>
  <c r="F265" i="18"/>
  <c r="F266" i="18"/>
  <c r="F267" i="18"/>
  <c r="F268" i="18"/>
  <c r="F269" i="18"/>
  <c r="F270" i="18"/>
  <c r="F271" i="18"/>
  <c r="F272" i="18"/>
  <c r="F273" i="18"/>
  <c r="F274" i="18"/>
  <c r="F275" i="18"/>
  <c r="F276" i="18"/>
  <c r="F277" i="18"/>
  <c r="F278" i="18"/>
  <c r="F279" i="18"/>
  <c r="F280" i="18"/>
  <c r="F281" i="18"/>
  <c r="F282" i="18"/>
  <c r="F283" i="18"/>
  <c r="F284" i="18"/>
  <c r="CI208" i="18" l="1"/>
  <c r="BH227" i="18"/>
  <c r="BG227" i="18" s="1"/>
  <c r="BF227" i="18"/>
  <c r="BE227" i="18" s="1"/>
  <c r="BB202" i="18"/>
  <c r="BA202" i="18" s="1"/>
  <c r="AZ202" i="18"/>
  <c r="AY202" i="18" s="1"/>
  <c r="CH187" i="18"/>
  <c r="AN98" i="18"/>
  <c r="AM98" i="18" s="1"/>
  <c r="CG147" i="18"/>
  <c r="AP98" i="18"/>
  <c r="AO98" i="18" s="1"/>
  <c r="CE95" i="18" s="1"/>
  <c r="W54" i="18"/>
  <c r="W51" i="18"/>
  <c r="W47" i="18"/>
  <c r="W53" i="18"/>
  <c r="W52" i="18"/>
  <c r="W50" i="18"/>
  <c r="W49" i="18"/>
  <c r="W48" i="18"/>
  <c r="W46" i="18"/>
  <c r="W16" i="18"/>
  <c r="X16" i="18" s="1"/>
  <c r="W41" i="18"/>
  <c r="W17" i="18"/>
  <c r="W29" i="18"/>
  <c r="W44" i="18"/>
  <c r="W23" i="18"/>
  <c r="W20" i="18"/>
  <c r="W42" i="18"/>
  <c r="W39" i="18"/>
  <c r="W35" i="18"/>
  <c r="W32" i="18"/>
  <c r="W24" i="18"/>
  <c r="W21" i="18"/>
  <c r="W37" i="18"/>
  <c r="W34" i="18"/>
  <c r="W26" i="18"/>
  <c r="W22" i="18"/>
  <c r="W19" i="18"/>
  <c r="W45" i="18"/>
  <c r="W38" i="18"/>
  <c r="W31" i="18"/>
  <c r="W27" i="18"/>
  <c r="W43" i="18"/>
  <c r="W36" i="18"/>
  <c r="W33" i="18"/>
  <c r="W30" i="18"/>
  <c r="W28" i="18"/>
  <c r="W25" i="18"/>
  <c r="W18" i="18"/>
  <c r="CI209" i="18" l="1"/>
  <c r="BB203" i="18"/>
  <c r="BA203" i="18" s="1"/>
  <c r="AZ203" i="18"/>
  <c r="AY203" i="18" s="1"/>
  <c r="CH188" i="18"/>
  <c r="AN99" i="18"/>
  <c r="AM99" i="18" s="1"/>
  <c r="CG148" i="18"/>
  <c r="CG149" i="18"/>
  <c r="AP99" i="18"/>
  <c r="AO99" i="18" s="1"/>
  <c r="CE96" i="18" s="1"/>
  <c r="X17" i="18"/>
  <c r="X18" i="18" s="1"/>
  <c r="X19" i="18" s="1"/>
  <c r="X20" i="18" s="1"/>
  <c r="X21" i="18" s="1"/>
  <c r="X22" i="18" s="1"/>
  <c r="X23" i="18" s="1"/>
  <c r="X24" i="18" s="1"/>
  <c r="X25" i="18" s="1"/>
  <c r="X26" i="18" s="1"/>
  <c r="X27" i="18" s="1"/>
  <c r="X28" i="18" s="1"/>
  <c r="X29" i="18" s="1"/>
  <c r="X30" i="18" s="1"/>
  <c r="T12" i="18"/>
  <c r="H13" i="18"/>
  <c r="H14" i="18"/>
  <c r="H15" i="18"/>
  <c r="H16" i="18"/>
  <c r="H17" i="18"/>
  <c r="H18" i="18"/>
  <c r="H19" i="18"/>
  <c r="H20" i="18"/>
  <c r="H21" i="18"/>
  <c r="H22" i="18"/>
  <c r="H23" i="18"/>
  <c r="H24" i="18"/>
  <c r="H25" i="18"/>
  <c r="H26" i="18"/>
  <c r="H27" i="18"/>
  <c r="H28" i="18"/>
  <c r="H29" i="18"/>
  <c r="H30" i="18"/>
  <c r="H31" i="18"/>
  <c r="H32" i="18"/>
  <c r="H33" i="18"/>
  <c r="H34" i="18"/>
  <c r="H35" i="18"/>
  <c r="H36" i="18"/>
  <c r="H37" i="18"/>
  <c r="H38" i="18"/>
  <c r="H39" i="18"/>
  <c r="H40" i="18"/>
  <c r="H41" i="18"/>
  <c r="H42" i="18"/>
  <c r="H43" i="18"/>
  <c r="H44" i="18"/>
  <c r="H45" i="18"/>
  <c r="H46" i="18"/>
  <c r="H47" i="18"/>
  <c r="H48" i="18"/>
  <c r="H49" i="18"/>
  <c r="H50" i="18"/>
  <c r="H51" i="18"/>
  <c r="H52" i="18"/>
  <c r="H53" i="18"/>
  <c r="H54" i="18"/>
  <c r="H55" i="18"/>
  <c r="H56" i="18"/>
  <c r="Q14" i="18"/>
  <c r="N14" i="18" s="1"/>
  <c r="H151" i="18"/>
  <c r="H152" i="18"/>
  <c r="H153" i="18"/>
  <c r="H154" i="18"/>
  <c r="H155" i="18"/>
  <c r="H156" i="18"/>
  <c r="H157" i="18"/>
  <c r="H158" i="18"/>
  <c r="H160" i="18"/>
  <c r="H161" i="18"/>
  <c r="H162" i="18"/>
  <c r="H163" i="18"/>
  <c r="H164" i="18"/>
  <c r="H165" i="18"/>
  <c r="H166" i="18"/>
  <c r="H167" i="18"/>
  <c r="H168" i="18"/>
  <c r="H169" i="18"/>
  <c r="H170" i="18"/>
  <c r="H171" i="18"/>
  <c r="H172" i="18"/>
  <c r="H173" i="18"/>
  <c r="H174" i="18"/>
  <c r="H175" i="18"/>
  <c r="H176" i="18"/>
  <c r="H177" i="18"/>
  <c r="H178" i="18"/>
  <c r="H179" i="18"/>
  <c r="H180" i="18"/>
  <c r="H181" i="18"/>
  <c r="H182" i="18"/>
  <c r="H183" i="18"/>
  <c r="H184" i="18"/>
  <c r="H185" i="18"/>
  <c r="H186" i="18"/>
  <c r="H187" i="18"/>
  <c r="H188" i="18"/>
  <c r="H189" i="18"/>
  <c r="H190" i="18"/>
  <c r="H191" i="18"/>
  <c r="H192" i="18"/>
  <c r="H193" i="18"/>
  <c r="H194" i="18"/>
  <c r="H195" i="18"/>
  <c r="H196" i="18"/>
  <c r="H197" i="18"/>
  <c r="H198" i="18"/>
  <c r="H199" i="18"/>
  <c r="H200" i="18"/>
  <c r="H201" i="18"/>
  <c r="H202" i="18"/>
  <c r="H203" i="18"/>
  <c r="H204" i="18"/>
  <c r="H205" i="18"/>
  <c r="H206" i="18"/>
  <c r="H207" i="18"/>
  <c r="H208" i="18"/>
  <c r="H209" i="18"/>
  <c r="H210" i="18"/>
  <c r="H211" i="18"/>
  <c r="H212" i="18"/>
  <c r="H213" i="18"/>
  <c r="H214" i="18"/>
  <c r="H215" i="18"/>
  <c r="H216" i="18"/>
  <c r="H217" i="18"/>
  <c r="H218" i="18"/>
  <c r="H219" i="18"/>
  <c r="H220" i="18"/>
  <c r="H221" i="18"/>
  <c r="H222" i="18"/>
  <c r="H223" i="18"/>
  <c r="H224" i="18"/>
  <c r="H225" i="18"/>
  <c r="H226" i="18"/>
  <c r="H227" i="18"/>
  <c r="H228" i="18"/>
  <c r="H229" i="18"/>
  <c r="H230" i="18"/>
  <c r="H231" i="18"/>
  <c r="H232" i="18"/>
  <c r="H233" i="18"/>
  <c r="H234" i="18"/>
  <c r="H235" i="18"/>
  <c r="H236" i="18"/>
  <c r="H237" i="18"/>
  <c r="H238" i="18"/>
  <c r="H239" i="18"/>
  <c r="H240" i="18"/>
  <c r="H241" i="18"/>
  <c r="H242" i="18"/>
  <c r="H243" i="18"/>
  <c r="H244" i="18"/>
  <c r="H245" i="18"/>
  <c r="H246" i="18"/>
  <c r="H247" i="18"/>
  <c r="H248" i="18"/>
  <c r="H249" i="18"/>
  <c r="H250" i="18"/>
  <c r="H251" i="18"/>
  <c r="H252" i="18"/>
  <c r="H253" i="18"/>
  <c r="H254" i="18"/>
  <c r="H255" i="18"/>
  <c r="H256" i="18"/>
  <c r="H257" i="18"/>
  <c r="H258" i="18"/>
  <c r="H259" i="18"/>
  <c r="H260" i="18"/>
  <c r="H261" i="18"/>
  <c r="H262" i="18"/>
  <c r="H263" i="18"/>
  <c r="H264" i="18"/>
  <c r="H265" i="18"/>
  <c r="H266" i="18"/>
  <c r="H267" i="18"/>
  <c r="H268" i="18"/>
  <c r="H269" i="18"/>
  <c r="H270" i="18"/>
  <c r="H271" i="18"/>
  <c r="H272" i="18"/>
  <c r="H273" i="18"/>
  <c r="H274" i="18"/>
  <c r="H275" i="18"/>
  <c r="H276" i="18"/>
  <c r="H277" i="18"/>
  <c r="H278" i="18"/>
  <c r="H279" i="18"/>
  <c r="H280" i="18"/>
  <c r="H281" i="18"/>
  <c r="H282" i="18"/>
  <c r="H283" i="18"/>
  <c r="H284" i="18"/>
  <c r="H150" i="18"/>
  <c r="T36" i="18" l="1"/>
  <c r="T38" i="18"/>
  <c r="T37" i="18"/>
  <c r="CI210" i="18"/>
  <c r="CH189" i="18"/>
  <c r="AN100" i="18"/>
  <c r="AM100" i="18" s="1"/>
  <c r="CG150" i="18"/>
  <c r="AP100" i="18"/>
  <c r="AO100" i="18" s="1"/>
  <c r="CE97" i="18" s="1"/>
  <c r="T51" i="18"/>
  <c r="T50" i="18"/>
  <c r="T54" i="18"/>
  <c r="T53" i="18"/>
  <c r="T52" i="18"/>
  <c r="T49" i="18"/>
  <c r="T48" i="18"/>
  <c r="T47" i="18"/>
  <c r="T46" i="18"/>
  <c r="T44" i="18"/>
  <c r="T45" i="18"/>
  <c r="T43" i="18"/>
  <c r="T15" i="18"/>
  <c r="T42" i="18"/>
  <c r="X31" i="18"/>
  <c r="T41" i="18"/>
  <c r="T13" i="18"/>
  <c r="U13" i="18" s="1"/>
  <c r="T40" i="18"/>
  <c r="T16" i="18"/>
  <c r="T14" i="18"/>
  <c r="T39" i="18"/>
  <c r="T35" i="18"/>
  <c r="T17" i="18"/>
  <c r="T18" i="18"/>
  <c r="T19" i="18"/>
  <c r="T20" i="18"/>
  <c r="H57" i="18"/>
  <c r="H58" i="18"/>
  <c r="H59" i="18"/>
  <c r="H60" i="18"/>
  <c r="H61" i="18"/>
  <c r="H62" i="18"/>
  <c r="H63" i="18"/>
  <c r="H64" i="18"/>
  <c r="H65" i="18"/>
  <c r="H66" i="18"/>
  <c r="H67" i="18"/>
  <c r="H68" i="18"/>
  <c r="H69" i="18"/>
  <c r="H70" i="18"/>
  <c r="H71" i="18"/>
  <c r="H72" i="18"/>
  <c r="H73" i="18"/>
  <c r="H74" i="18"/>
  <c r="H75" i="18"/>
  <c r="H76" i="18"/>
  <c r="H77" i="18"/>
  <c r="H78" i="18"/>
  <c r="H79" i="18"/>
  <c r="H80" i="18"/>
  <c r="H81" i="18"/>
  <c r="H82" i="18"/>
  <c r="H83" i="18"/>
  <c r="H84" i="18"/>
  <c r="H85" i="18"/>
  <c r="H86" i="18"/>
  <c r="H87" i="18"/>
  <c r="H88" i="18"/>
  <c r="H89" i="18"/>
  <c r="H90" i="18"/>
  <c r="H91" i="18"/>
  <c r="H92" i="18"/>
  <c r="H93" i="18"/>
  <c r="H94" i="18"/>
  <c r="H95" i="18"/>
  <c r="H96" i="18"/>
  <c r="H97" i="18"/>
  <c r="H98" i="18"/>
  <c r="H99" i="18"/>
  <c r="H100" i="18"/>
  <c r="H101" i="18"/>
  <c r="H102" i="18"/>
  <c r="H103" i="18"/>
  <c r="CI211" i="18" l="1"/>
  <c r="CH190" i="18"/>
  <c r="AN101" i="18"/>
  <c r="AM101" i="18" s="1"/>
  <c r="CG151" i="18"/>
  <c r="AP101" i="18"/>
  <c r="AO101" i="18" s="1"/>
  <c r="CE98" i="18" s="1"/>
  <c r="U14" i="18"/>
  <c r="U15" i="18" s="1"/>
  <c r="U16" i="18" s="1"/>
  <c r="U17" i="18" s="1"/>
  <c r="X32" i="18"/>
  <c r="T26" i="18"/>
  <c r="T21" i="18"/>
  <c r="T22" i="18"/>
  <c r="T23" i="18"/>
  <c r="T24" i="18"/>
  <c r="T25" i="18"/>
  <c r="H105" i="18"/>
  <c r="H106" i="18"/>
  <c r="H107" i="18"/>
  <c r="H108" i="18"/>
  <c r="H109" i="18"/>
  <c r="H110" i="18"/>
  <c r="H111" i="18"/>
  <c r="H112" i="18"/>
  <c r="H113" i="18"/>
  <c r="H114" i="18"/>
  <c r="H115" i="18"/>
  <c r="H116" i="18"/>
  <c r="H117" i="18"/>
  <c r="H118" i="18"/>
  <c r="H119" i="18"/>
  <c r="H120" i="18"/>
  <c r="H121" i="18"/>
  <c r="H122" i="18"/>
  <c r="H123" i="18"/>
  <c r="H124" i="18"/>
  <c r="H125" i="18"/>
  <c r="H126" i="18"/>
  <c r="H127" i="18"/>
  <c r="H128" i="18"/>
  <c r="H129" i="18"/>
  <c r="H130" i="18"/>
  <c r="H131" i="18"/>
  <c r="H132" i="18"/>
  <c r="H133" i="18"/>
  <c r="H134" i="18"/>
  <c r="H135" i="18"/>
  <c r="H136" i="18"/>
  <c r="H137" i="18"/>
  <c r="H138" i="18"/>
  <c r="H139" i="18"/>
  <c r="H140" i="18"/>
  <c r="H141" i="18"/>
  <c r="H142" i="18"/>
  <c r="H143" i="18"/>
  <c r="H144" i="18"/>
  <c r="H145" i="18"/>
  <c r="H146" i="18"/>
  <c r="H147" i="18"/>
  <c r="H148" i="18"/>
  <c r="H149" i="18"/>
  <c r="H104" i="18"/>
  <c r="CI212" i="18" l="1"/>
  <c r="H541" i="18"/>
  <c r="H540" i="18"/>
  <c r="CH191" i="18"/>
  <c r="AN102" i="18"/>
  <c r="AM102" i="18" s="1"/>
  <c r="CG152" i="18"/>
  <c r="AP102" i="18"/>
  <c r="AO102" i="18" s="1"/>
  <c r="CE99" i="18" s="1"/>
  <c r="U18" i="18"/>
  <c r="X33" i="18"/>
  <c r="T27" i="18"/>
  <c r="T32" i="18"/>
  <c r="T34" i="18"/>
  <c r="T30" i="18"/>
  <c r="T28" i="18"/>
  <c r="T33" i="18"/>
  <c r="T29" i="18"/>
  <c r="T31" i="18"/>
  <c r="C214" i="18"/>
  <c r="C215" i="18"/>
  <c r="C216" i="18"/>
  <c r="C217" i="18"/>
  <c r="C218" i="18"/>
  <c r="C219" i="18"/>
  <c r="C220" i="18"/>
  <c r="C221" i="18"/>
  <c r="C222" i="18"/>
  <c r="C223" i="18"/>
  <c r="C224" i="18"/>
  <c r="C225" i="18"/>
  <c r="C226" i="18"/>
  <c r="C227" i="18"/>
  <c r="C228" i="18"/>
  <c r="C229" i="18"/>
  <c r="C230" i="18"/>
  <c r="C231" i="18"/>
  <c r="C232" i="18"/>
  <c r="C233" i="18"/>
  <c r="C234" i="18"/>
  <c r="C235" i="18"/>
  <c r="C236" i="18"/>
  <c r="C237" i="18"/>
  <c r="C238" i="18"/>
  <c r="C239" i="18"/>
  <c r="C240" i="18"/>
  <c r="C241" i="18"/>
  <c r="C242" i="18"/>
  <c r="C243" i="18"/>
  <c r="C244" i="18"/>
  <c r="C245" i="18"/>
  <c r="C246" i="18"/>
  <c r="C247" i="18"/>
  <c r="C248" i="18"/>
  <c r="C249" i="18"/>
  <c r="C250" i="18"/>
  <c r="C251" i="18"/>
  <c r="C252" i="18"/>
  <c r="C253" i="18"/>
  <c r="C254" i="18"/>
  <c r="C255" i="18"/>
  <c r="C256" i="18"/>
  <c r="C257" i="18"/>
  <c r="C258" i="18"/>
  <c r="C259" i="18"/>
  <c r="C260" i="18"/>
  <c r="C261" i="18"/>
  <c r="C262" i="18"/>
  <c r="C263" i="18"/>
  <c r="C264" i="18"/>
  <c r="C265" i="18"/>
  <c r="C266" i="18"/>
  <c r="C267" i="18"/>
  <c r="C268" i="18"/>
  <c r="C269" i="18"/>
  <c r="C270" i="18"/>
  <c r="C271" i="18"/>
  <c r="C272" i="18"/>
  <c r="C273" i="18"/>
  <c r="C274" i="18"/>
  <c r="C275" i="18"/>
  <c r="C276" i="18"/>
  <c r="C277" i="18"/>
  <c r="C278" i="18"/>
  <c r="C279" i="18"/>
  <c r="C280" i="18"/>
  <c r="C281" i="18"/>
  <c r="C282" i="18"/>
  <c r="C283" i="18"/>
  <c r="C284" i="18"/>
  <c r="C144" i="18"/>
  <c r="C145" i="18"/>
  <c r="C146" i="18"/>
  <c r="C147" i="18"/>
  <c r="C148" i="18"/>
  <c r="C149" i="18"/>
  <c r="C150" i="18"/>
  <c r="C151" i="18"/>
  <c r="C152" i="18"/>
  <c r="C153" i="18"/>
  <c r="C154" i="18"/>
  <c r="C155" i="18"/>
  <c r="C156" i="18"/>
  <c r="C157" i="18"/>
  <c r="C158" i="18"/>
  <c r="C161" i="18"/>
  <c r="C162" i="18"/>
  <c r="C163" i="18"/>
  <c r="C164" i="18"/>
  <c r="C165" i="18"/>
  <c r="C166" i="18"/>
  <c r="C167" i="18"/>
  <c r="C168" i="18"/>
  <c r="C169" i="18"/>
  <c r="C170" i="18"/>
  <c r="C171" i="18"/>
  <c r="C172" i="18"/>
  <c r="C173" i="18"/>
  <c r="C174" i="18"/>
  <c r="C175" i="18"/>
  <c r="C176" i="18"/>
  <c r="C177" i="18"/>
  <c r="C178" i="18"/>
  <c r="C179" i="18"/>
  <c r="C180" i="18"/>
  <c r="C181" i="18"/>
  <c r="C182" i="18"/>
  <c r="C183" i="18"/>
  <c r="C184" i="18"/>
  <c r="C185" i="18"/>
  <c r="C186" i="18"/>
  <c r="C187" i="18"/>
  <c r="C188" i="18"/>
  <c r="C189" i="18"/>
  <c r="C190" i="18"/>
  <c r="C191" i="18"/>
  <c r="C192" i="18"/>
  <c r="C193" i="18"/>
  <c r="C194" i="18"/>
  <c r="C195" i="18"/>
  <c r="C196" i="18"/>
  <c r="C197" i="18"/>
  <c r="C198" i="18"/>
  <c r="C199" i="18"/>
  <c r="C200" i="18"/>
  <c r="C201" i="18"/>
  <c r="C202" i="18"/>
  <c r="C203" i="18"/>
  <c r="C204" i="18"/>
  <c r="C205" i="18"/>
  <c r="C206" i="18"/>
  <c r="C207" i="18"/>
  <c r="C208" i="18"/>
  <c r="C209" i="18"/>
  <c r="C210" i="18"/>
  <c r="C211" i="18"/>
  <c r="C212" i="18"/>
  <c r="C213" i="18"/>
  <c r="C143" i="18"/>
  <c r="Q37" i="18" l="1"/>
  <c r="N37" i="18" s="1"/>
  <c r="Q35" i="18"/>
  <c r="N35" i="18" s="1"/>
  <c r="Q36" i="18"/>
  <c r="N36" i="18" s="1"/>
  <c r="CI213" i="18"/>
  <c r="CH192" i="18"/>
  <c r="AN103" i="18"/>
  <c r="AM103" i="18" s="1"/>
  <c r="CG153" i="18"/>
  <c r="AP103" i="18"/>
  <c r="AO103" i="18" s="1"/>
  <c r="CE100" i="18" s="1"/>
  <c r="Q51" i="18"/>
  <c r="N51" i="18" s="1"/>
  <c r="Q54" i="18"/>
  <c r="N54" i="18" s="1"/>
  <c r="Q53" i="18"/>
  <c r="N53" i="18" s="1"/>
  <c r="Q52" i="18"/>
  <c r="N52" i="18" s="1"/>
  <c r="Q50" i="18"/>
  <c r="N50" i="18" s="1"/>
  <c r="Q49" i="18"/>
  <c r="N49" i="18" s="1"/>
  <c r="Q48" i="18"/>
  <c r="N48" i="18" s="1"/>
  <c r="Q47" i="18"/>
  <c r="N47" i="18" s="1"/>
  <c r="Q46" i="18"/>
  <c r="N46" i="18" s="1"/>
  <c r="U19" i="18"/>
  <c r="X34" i="18"/>
  <c r="Q44" i="18"/>
  <c r="N44" i="18" s="1"/>
  <c r="Q41" i="18"/>
  <c r="N41" i="18" s="1"/>
  <c r="Q42" i="18"/>
  <c r="N42" i="18" s="1"/>
  <c r="Q43" i="18"/>
  <c r="N43" i="18" s="1"/>
  <c r="Q45" i="18"/>
  <c r="N45" i="18" s="1"/>
  <c r="Q40" i="18"/>
  <c r="N40" i="18" s="1"/>
  <c r="Q39" i="18"/>
  <c r="N39" i="18" s="1"/>
  <c r="Q38" i="18"/>
  <c r="N38" i="18" s="1"/>
  <c r="Q34" i="18"/>
  <c r="N34" i="18" s="1"/>
  <c r="CI214" i="18" l="1"/>
  <c r="CH193" i="18"/>
  <c r="AN104" i="18"/>
  <c r="AM104" i="18" s="1"/>
  <c r="CG154" i="18"/>
  <c r="AP104" i="18"/>
  <c r="AO104" i="18" s="1"/>
  <c r="CE101" i="18" s="1"/>
  <c r="U20" i="18"/>
  <c r="X35" i="18"/>
  <c r="CJ239" i="18" l="1"/>
  <c r="CI215" i="18"/>
  <c r="CH194" i="18"/>
  <c r="AN105" i="18"/>
  <c r="AM105" i="18" s="1"/>
  <c r="CG155" i="18"/>
  <c r="AP105" i="18"/>
  <c r="AO105" i="18" s="1"/>
  <c r="CE102" i="18" s="1"/>
  <c r="U21" i="18"/>
  <c r="X36" i="18"/>
  <c r="CJ240" i="18" l="1"/>
  <c r="CI216" i="18"/>
  <c r="CH195" i="18"/>
  <c r="AN106" i="18"/>
  <c r="AM106" i="18" s="1"/>
  <c r="CG156" i="18"/>
  <c r="AP106" i="18"/>
  <c r="AO106" i="18" s="1"/>
  <c r="CE103" i="18" s="1"/>
  <c r="U22" i="18"/>
  <c r="X37" i="18"/>
  <c r="CJ241" i="18" l="1"/>
  <c r="CI217" i="18"/>
  <c r="CH196" i="18"/>
  <c r="AN107" i="18"/>
  <c r="AM107" i="18" s="1"/>
  <c r="CG157" i="18"/>
  <c r="AP107" i="18"/>
  <c r="AO107" i="18" s="1"/>
  <c r="CE104" i="18" s="1"/>
  <c r="U23" i="18"/>
  <c r="X38" i="18"/>
  <c r="CJ242" i="18" l="1"/>
  <c r="CI218" i="18"/>
  <c r="CH197" i="18"/>
  <c r="AN108" i="18"/>
  <c r="AM108" i="18" s="1"/>
  <c r="CG158" i="18"/>
  <c r="AP108" i="18"/>
  <c r="AO108" i="18" s="1"/>
  <c r="CE105" i="18" s="1"/>
  <c r="U24" i="18"/>
  <c r="X39" i="18"/>
  <c r="CJ243" i="18" l="1"/>
  <c r="CI219" i="18"/>
  <c r="CH198" i="18"/>
  <c r="AN109" i="18"/>
  <c r="AM109" i="18" s="1"/>
  <c r="CG159" i="18"/>
  <c r="AP109" i="18"/>
  <c r="AO109" i="18" s="1"/>
  <c r="CE106" i="18" s="1"/>
  <c r="U25" i="18"/>
  <c r="CJ244" i="18" l="1"/>
  <c r="CI220" i="18"/>
  <c r="CH199" i="18"/>
  <c r="AN110" i="18"/>
  <c r="AM110" i="18" s="1"/>
  <c r="CG160" i="18"/>
  <c r="AP110" i="18"/>
  <c r="AO110" i="18" s="1"/>
  <c r="CE107" i="18" s="1"/>
  <c r="U26" i="18"/>
  <c r="CJ245" i="18" l="1"/>
  <c r="CI221" i="18"/>
  <c r="CH200" i="18"/>
  <c r="AN111" i="18"/>
  <c r="AM111" i="18" s="1"/>
  <c r="CG161" i="18"/>
  <c r="AP111" i="18"/>
  <c r="AO111" i="18" s="1"/>
  <c r="CE108" i="18" s="1"/>
  <c r="U27" i="18"/>
  <c r="CJ246" i="18" l="1"/>
  <c r="CI222" i="18"/>
  <c r="CH201" i="18"/>
  <c r="AN112" i="18"/>
  <c r="AM112" i="18" s="1"/>
  <c r="CG162" i="18"/>
  <c r="AP112" i="18"/>
  <c r="AO112" i="18" s="1"/>
  <c r="CE109" i="18" s="1"/>
  <c r="U28" i="18"/>
  <c r="CJ247" i="18" l="1"/>
  <c r="CI223" i="18"/>
  <c r="CI224" i="18"/>
  <c r="CH202" i="18"/>
  <c r="AN113" i="18"/>
  <c r="AM113" i="18" s="1"/>
  <c r="CG163" i="18"/>
  <c r="AP113" i="18"/>
  <c r="AO113" i="18" s="1"/>
  <c r="CE110" i="18" s="1"/>
  <c r="U29" i="18"/>
  <c r="CJ248" i="18" l="1"/>
  <c r="CI225" i="18"/>
  <c r="CH204" i="18"/>
  <c r="CH203" i="18"/>
  <c r="AN114" i="18"/>
  <c r="AM114" i="18" s="1"/>
  <c r="CG164" i="18"/>
  <c r="AP114" i="18"/>
  <c r="AO114" i="18" s="1"/>
  <c r="CE111" i="18" s="1"/>
  <c r="U30" i="18"/>
  <c r="CJ249" i="18" l="1"/>
  <c r="CI226" i="18"/>
  <c r="AN115" i="18"/>
  <c r="AM115" i="18" s="1"/>
  <c r="CG165" i="18"/>
  <c r="AP115" i="18"/>
  <c r="AO115" i="18" s="1"/>
  <c r="CE112" i="18" s="1"/>
  <c r="U31" i="18"/>
  <c r="CJ250" i="18" l="1"/>
  <c r="CH205" i="18"/>
  <c r="CH206" i="18"/>
  <c r="AN116" i="18"/>
  <c r="AM116" i="18" s="1"/>
  <c r="CG166" i="18"/>
  <c r="AP116" i="18"/>
  <c r="AO116" i="18" s="1"/>
  <c r="CE113" i="18" s="1"/>
  <c r="U32" i="18"/>
  <c r="CJ251" i="18" l="1"/>
  <c r="CI227" i="18"/>
  <c r="CI228" i="18"/>
  <c r="AN117" i="18"/>
  <c r="AM117" i="18" s="1"/>
  <c r="CG167" i="18"/>
  <c r="AP117" i="18"/>
  <c r="AO117" i="18" s="1"/>
  <c r="CE114" i="18" s="1"/>
  <c r="U33" i="18"/>
  <c r="CJ252" i="18" l="1"/>
  <c r="CI229" i="18"/>
  <c r="CH207" i="18"/>
  <c r="AN118" i="18"/>
  <c r="AM118" i="18" s="1"/>
  <c r="CG168" i="18"/>
  <c r="AP118" i="18"/>
  <c r="AO118" i="18" s="1"/>
  <c r="CE115" i="18" s="1"/>
  <c r="U34" i="18"/>
  <c r="CJ253" i="18" l="1"/>
  <c r="CI230" i="18"/>
  <c r="CH208" i="18"/>
  <c r="AN119" i="18"/>
  <c r="AM119" i="18" s="1"/>
  <c r="CG169" i="18"/>
  <c r="AP119" i="18"/>
  <c r="AO119" i="18" s="1"/>
  <c r="CE116" i="18" s="1"/>
  <c r="U35" i="18"/>
  <c r="CJ254" i="18" l="1"/>
  <c r="CI231" i="18"/>
  <c r="CH209" i="18"/>
  <c r="AN120" i="18"/>
  <c r="AM120" i="18" s="1"/>
  <c r="CG170" i="18"/>
  <c r="AP120" i="18"/>
  <c r="AO120" i="18" s="1"/>
  <c r="CE117" i="18" s="1"/>
  <c r="U36" i="18"/>
  <c r="CJ255" i="18" l="1"/>
  <c r="CI232" i="18"/>
  <c r="CH210" i="18"/>
  <c r="AN121" i="18"/>
  <c r="AM121" i="18" s="1"/>
  <c r="CG171" i="18"/>
  <c r="AP121" i="18"/>
  <c r="AO121" i="18" s="1"/>
  <c r="CE118" i="18" s="1"/>
  <c r="U37" i="18"/>
  <c r="CJ256" i="18" l="1"/>
  <c r="CH211" i="18"/>
  <c r="AN122" i="18"/>
  <c r="AM122" i="18" s="1"/>
  <c r="CG172" i="18"/>
  <c r="AP122" i="18"/>
  <c r="AO122" i="18" s="1"/>
  <c r="CE119" i="18" s="1"/>
  <c r="U38" i="18"/>
  <c r="CJ257" i="18" l="1"/>
  <c r="CI234" i="18"/>
  <c r="CI233" i="18"/>
  <c r="CH212" i="18"/>
  <c r="AN123" i="18"/>
  <c r="AM123" i="18" s="1"/>
  <c r="CG173" i="18"/>
  <c r="AP123" i="18"/>
  <c r="AO123" i="18" s="1"/>
  <c r="CE120" i="18" s="1"/>
  <c r="U39" i="18"/>
  <c r="CJ258" i="18" l="1"/>
  <c r="CI235" i="18"/>
  <c r="CH213" i="18"/>
  <c r="AN124" i="18"/>
  <c r="AM124" i="18" s="1"/>
  <c r="CG174" i="18"/>
  <c r="AP124" i="18"/>
  <c r="AO124" i="18" s="1"/>
  <c r="CE121" i="18" s="1"/>
  <c r="U40" i="18"/>
  <c r="U41" i="18" s="1"/>
  <c r="U42" i="18" s="1"/>
  <c r="U43" i="18" s="1"/>
  <c r="U44" i="18" s="1"/>
  <c r="U45" i="18" s="1"/>
  <c r="U46" i="18" s="1"/>
  <c r="CJ259" i="18" l="1"/>
  <c r="CI236" i="18"/>
  <c r="CH214" i="18"/>
  <c r="AN125" i="18"/>
  <c r="AM125" i="18" s="1"/>
  <c r="CG175" i="18"/>
  <c r="AP125" i="18"/>
  <c r="AO125" i="18" s="1"/>
  <c r="CE122" i="18" s="1"/>
  <c r="U47" i="18"/>
  <c r="CJ260" i="18" l="1"/>
  <c r="CI237" i="18"/>
  <c r="CH215" i="18"/>
  <c r="AN126" i="18"/>
  <c r="AM126" i="18" s="1"/>
  <c r="CG176" i="18"/>
  <c r="AP126" i="18"/>
  <c r="AO126" i="18" s="1"/>
  <c r="CE123" i="18" s="1"/>
  <c r="U48" i="18"/>
  <c r="CJ261" i="18" l="1"/>
  <c r="CI238" i="18"/>
  <c r="CH217" i="18"/>
  <c r="CH216" i="18"/>
  <c r="AN127" i="18"/>
  <c r="AM127" i="18" s="1"/>
  <c r="CG177" i="18"/>
  <c r="AP127" i="18"/>
  <c r="AO127" i="18" s="1"/>
  <c r="CE124" i="18" s="1"/>
  <c r="U49" i="18"/>
  <c r="CJ262" i="18" l="1"/>
  <c r="CI239" i="18"/>
  <c r="CH218" i="18"/>
  <c r="AN128" i="18"/>
  <c r="AM128" i="18" s="1"/>
  <c r="CG178" i="18"/>
  <c r="AP128" i="18"/>
  <c r="AO128" i="18" s="1"/>
  <c r="CE125" i="18" s="1"/>
  <c r="U50" i="18"/>
  <c r="CJ263" i="18" l="1"/>
  <c r="CI240" i="18"/>
  <c r="CH219" i="18"/>
  <c r="AN129" i="18"/>
  <c r="AM129" i="18" s="1"/>
  <c r="CG179" i="18"/>
  <c r="AP129" i="18"/>
  <c r="AO129" i="18" s="1"/>
  <c r="CE126" i="18" s="1"/>
  <c r="U51" i="18"/>
  <c r="CJ264" i="18" l="1"/>
  <c r="CI241" i="18"/>
  <c r="CH220" i="18"/>
  <c r="AN130" i="18"/>
  <c r="AM130" i="18" s="1"/>
  <c r="CG180" i="18"/>
  <c r="AP130" i="18"/>
  <c r="AO130" i="18" s="1"/>
  <c r="CE127" i="18" s="1"/>
  <c r="U52" i="18"/>
  <c r="CJ265" i="18" l="1"/>
  <c r="BN245" i="18"/>
  <c r="CI242" i="18" s="1"/>
  <c r="BL245" i="18"/>
  <c r="CH221" i="18"/>
  <c r="AN131" i="18"/>
  <c r="AM131" i="18" s="1"/>
  <c r="CG181" i="18"/>
  <c r="AP131" i="18"/>
  <c r="AO131" i="18" s="1"/>
  <c r="CE128" i="18" s="1"/>
  <c r="U53" i="18"/>
  <c r="CJ266" i="18" l="1"/>
  <c r="BL246" i="18"/>
  <c r="BK246" i="18" s="1"/>
  <c r="BN246" i="18"/>
  <c r="BM246" i="18" s="1"/>
  <c r="CI243" i="18" s="1"/>
  <c r="CH222" i="18"/>
  <c r="AN132" i="18"/>
  <c r="AM132" i="18" s="1"/>
  <c r="CG182" i="18"/>
  <c r="AP132" i="18"/>
  <c r="AO132" i="18" s="1"/>
  <c r="CE129" i="18" s="1"/>
  <c r="U54" i="18"/>
  <c r="CJ267" i="18" l="1"/>
  <c r="BN247" i="18"/>
  <c r="BM247" i="18" s="1"/>
  <c r="CI244" i="18" s="1"/>
  <c r="BL247" i="18"/>
  <c r="BK247" i="18" s="1"/>
  <c r="CH223" i="18"/>
  <c r="AN133" i="18"/>
  <c r="AM133" i="18" s="1"/>
  <c r="CG183" i="18"/>
  <c r="AP133" i="18"/>
  <c r="AO133" i="18" s="1"/>
  <c r="CE130" i="18" s="1"/>
  <c r="U55" i="18"/>
  <c r="CJ268" i="18" l="1"/>
  <c r="BN248" i="18"/>
  <c r="BM248" i="18" s="1"/>
  <c r="CI245" i="18" s="1"/>
  <c r="BL248" i="18"/>
  <c r="BK248" i="18" s="1"/>
  <c r="CH224" i="18"/>
  <c r="AN134" i="18"/>
  <c r="AM134" i="18" s="1"/>
  <c r="CG184" i="18"/>
  <c r="AP134" i="18"/>
  <c r="AO134" i="18" s="1"/>
  <c r="CE131" i="18" s="1"/>
  <c r="U56" i="18"/>
  <c r="CJ269" i="18" l="1"/>
  <c r="BL249" i="18"/>
  <c r="BK249" i="18" s="1"/>
  <c r="BN249" i="18"/>
  <c r="BM249" i="18" s="1"/>
  <c r="CI246" i="18" s="1"/>
  <c r="BF228" i="18"/>
  <c r="BE228" i="18" s="1"/>
  <c r="BH228" i="18"/>
  <c r="BG228" i="18" s="1"/>
  <c r="CH225" i="18" s="1"/>
  <c r="AN135" i="18"/>
  <c r="AM135" i="18" s="1"/>
  <c r="CG185" i="18"/>
  <c r="AP135" i="18"/>
  <c r="AO135" i="18" s="1"/>
  <c r="CE132" i="18" s="1"/>
  <c r="U57" i="18"/>
  <c r="CJ270" i="18" l="1"/>
  <c r="BL250" i="18"/>
  <c r="BK250" i="18" s="1"/>
  <c r="BN250" i="18"/>
  <c r="BM250" i="18" s="1"/>
  <c r="CI247" i="18" s="1"/>
  <c r="BF229" i="18"/>
  <c r="BE229" i="18" s="1"/>
  <c r="BH229" i="18"/>
  <c r="BG229" i="18" s="1"/>
  <c r="CH226" i="18" s="1"/>
  <c r="AN136" i="18"/>
  <c r="AM136" i="18" s="1"/>
  <c r="CG186" i="18"/>
  <c r="AP136" i="18"/>
  <c r="AO136" i="18" s="1"/>
  <c r="CE133" i="18" s="1"/>
  <c r="U58" i="18"/>
  <c r="CJ271" i="18" l="1"/>
  <c r="BN251" i="18"/>
  <c r="BM251" i="18" s="1"/>
  <c r="CI248" i="18" s="1"/>
  <c r="BL251" i="18"/>
  <c r="BK251" i="18" s="1"/>
  <c r="BF230" i="18"/>
  <c r="BE230" i="18" s="1"/>
  <c r="BH230" i="18"/>
  <c r="BG230" i="18" s="1"/>
  <c r="AN137" i="18"/>
  <c r="AM137" i="18" s="1"/>
  <c r="CG187" i="18"/>
  <c r="AP137" i="18"/>
  <c r="AO137" i="18" s="1"/>
  <c r="CE134" i="18" s="1"/>
  <c r="U59" i="18"/>
  <c r="CJ272" i="18" l="1"/>
  <c r="BN252" i="18"/>
  <c r="BM252" i="18" s="1"/>
  <c r="CI249" i="18" s="1"/>
  <c r="BL252" i="18"/>
  <c r="BK252" i="18" s="1"/>
  <c r="BF231" i="18"/>
  <c r="BE231" i="18" s="1"/>
  <c r="BH231" i="18"/>
  <c r="BG231" i="18" s="1"/>
  <c r="CH227" i="18"/>
  <c r="AN138" i="18"/>
  <c r="AM138" i="18" s="1"/>
  <c r="CG188" i="18"/>
  <c r="AP138" i="18"/>
  <c r="AO138" i="18" s="1"/>
  <c r="CE135" i="18" s="1"/>
  <c r="U60" i="18"/>
  <c r="CJ273" i="18" l="1"/>
  <c r="BL253" i="18"/>
  <c r="BK253" i="18" s="1"/>
  <c r="BN253" i="18"/>
  <c r="BM253" i="18" s="1"/>
  <c r="CI250" i="18" s="1"/>
  <c r="BH232" i="18"/>
  <c r="BG232" i="18" s="1"/>
  <c r="BF232" i="18"/>
  <c r="BE232" i="18" s="1"/>
  <c r="CH228" i="18"/>
  <c r="AN139" i="18"/>
  <c r="AM139" i="18" s="1"/>
  <c r="CG189" i="18"/>
  <c r="AP139" i="18"/>
  <c r="AO139" i="18" s="1"/>
  <c r="CE136" i="18" s="1"/>
  <c r="U61" i="18"/>
  <c r="U62" i="18" s="1"/>
  <c r="U63" i="18" s="1"/>
  <c r="U64" i="18" s="1"/>
  <c r="U65" i="18" s="1"/>
  <c r="U66" i="18" s="1"/>
  <c r="U67" i="18" s="1"/>
  <c r="U68" i="18" s="1"/>
  <c r="U69" i="18" s="1"/>
  <c r="U70" i="18" s="1"/>
  <c r="U71" i="18" s="1"/>
  <c r="U72" i="18" s="1"/>
  <c r="U73" i="18" s="1"/>
  <c r="U74" i="18" s="1"/>
  <c r="U75" i="18" s="1"/>
  <c r="U76" i="18" s="1"/>
  <c r="U77" i="18" s="1"/>
  <c r="U78" i="18" s="1"/>
  <c r="U79" i="18" s="1"/>
  <c r="U80" i="18" s="1"/>
  <c r="U81" i="18" s="1"/>
  <c r="U82" i="18" s="1"/>
  <c r="CJ274" i="18" l="1"/>
  <c r="BL254" i="18"/>
  <c r="BK254" i="18" s="1"/>
  <c r="BN254" i="18"/>
  <c r="BM254" i="18" s="1"/>
  <c r="CI251" i="18" s="1"/>
  <c r="BF233" i="18"/>
  <c r="BE233" i="18" s="1"/>
  <c r="BH233" i="18"/>
  <c r="BG233" i="18" s="1"/>
  <c r="CH230" i="18" s="1"/>
  <c r="CH229" i="18"/>
  <c r="AN140" i="18"/>
  <c r="AM140" i="18" s="1"/>
  <c r="CG190" i="18"/>
  <c r="AP140" i="18"/>
  <c r="AO140" i="18" s="1"/>
  <c r="CE137" i="18" s="1"/>
  <c r="CJ275" i="18" l="1"/>
  <c r="BL255" i="18"/>
  <c r="BK255" i="18" s="1"/>
  <c r="BN255" i="18"/>
  <c r="BM255" i="18" s="1"/>
  <c r="CI252" i="18" s="1"/>
  <c r="BF234" i="18"/>
  <c r="BE234" i="18" s="1"/>
  <c r="BH234" i="18"/>
  <c r="BG234" i="18" s="1"/>
  <c r="CH231" i="18" s="1"/>
  <c r="AN141" i="18"/>
  <c r="AM141" i="18" s="1"/>
  <c r="CG191" i="18"/>
  <c r="AP141" i="18"/>
  <c r="AO141" i="18" s="1"/>
  <c r="CE138" i="18" s="1"/>
  <c r="CJ276" i="18" l="1"/>
  <c r="BL256" i="18"/>
  <c r="BK256" i="18" s="1"/>
  <c r="BN256" i="18"/>
  <c r="BM256" i="18" s="1"/>
  <c r="CI253" i="18" s="1"/>
  <c r="BF235" i="18"/>
  <c r="BE235" i="18" s="1"/>
  <c r="BH235" i="18"/>
  <c r="BG235" i="18" s="1"/>
  <c r="CH232" i="18" s="1"/>
  <c r="AN142" i="18"/>
  <c r="AM142" i="18" s="1"/>
  <c r="CG192" i="18"/>
  <c r="AP142" i="18"/>
  <c r="AO142" i="18" s="1"/>
  <c r="CE139" i="18" s="1"/>
  <c r="CJ277" i="18" l="1"/>
  <c r="BN257" i="18"/>
  <c r="BM257" i="18" s="1"/>
  <c r="CI254" i="18" s="1"/>
  <c r="BL257" i="18"/>
  <c r="BK257" i="18" s="1"/>
  <c r="BF236" i="18"/>
  <c r="BE236" i="18" s="1"/>
  <c r="BH236" i="18"/>
  <c r="BG236" i="18" s="1"/>
  <c r="CH233" i="18" s="1"/>
  <c r="AN143" i="18"/>
  <c r="AM143" i="18" s="1"/>
  <c r="CG193" i="18"/>
  <c r="AP143" i="18"/>
  <c r="AO143" i="18" s="1"/>
  <c r="CE140" i="18" s="1"/>
  <c r="CJ278" i="18" l="1"/>
  <c r="BN258" i="18"/>
  <c r="BM258" i="18" s="1"/>
  <c r="CI255" i="18" s="1"/>
  <c r="BL258" i="18"/>
  <c r="BK258" i="18" s="1"/>
  <c r="BH237" i="18"/>
  <c r="BG237" i="18" s="1"/>
  <c r="BF237" i="18"/>
  <c r="BE237" i="18" s="1"/>
  <c r="AN144" i="18"/>
  <c r="AM144" i="18" s="1"/>
  <c r="CG194" i="18"/>
  <c r="AP144" i="18"/>
  <c r="AO144" i="18" s="1"/>
  <c r="CE141" i="18" s="1"/>
  <c r="CJ279" i="18" l="1"/>
  <c r="BN259" i="18"/>
  <c r="BM259" i="18" s="1"/>
  <c r="CI256" i="18" s="1"/>
  <c r="BL259" i="18"/>
  <c r="BK259" i="18" s="1"/>
  <c r="BH238" i="18"/>
  <c r="BG238" i="18" s="1"/>
  <c r="CH235" i="18" s="1"/>
  <c r="BF238" i="18"/>
  <c r="BE238" i="18" s="1"/>
  <c r="CH234" i="18"/>
  <c r="AN145" i="18"/>
  <c r="AM145" i="18" s="1"/>
  <c r="CG195" i="18"/>
  <c r="AP145" i="18"/>
  <c r="AO145" i="18" s="1"/>
  <c r="CE142" i="18" s="1"/>
  <c r="CJ280" i="18" l="1"/>
  <c r="BL260" i="18"/>
  <c r="BK260" i="18" s="1"/>
  <c r="BN260" i="18"/>
  <c r="BM260" i="18" s="1"/>
  <c r="CI257" i="18" s="1"/>
  <c r="BF239" i="18"/>
  <c r="BE239" i="18" s="1"/>
  <c r="BH239" i="18"/>
  <c r="BG239" i="18" s="1"/>
  <c r="AN146" i="18"/>
  <c r="AM146" i="18" s="1"/>
  <c r="CG196" i="18"/>
  <c r="AP146" i="18"/>
  <c r="AO146" i="18" s="1"/>
  <c r="CE143" i="18" s="1"/>
  <c r="CJ281" i="18" l="1"/>
  <c r="BN261" i="18"/>
  <c r="BM261" i="18" s="1"/>
  <c r="CI258" i="18" s="1"/>
  <c r="BL261" i="18"/>
  <c r="BK261" i="18" s="1"/>
  <c r="BF240" i="18"/>
  <c r="BE240" i="18" s="1"/>
  <c r="BH240" i="18"/>
  <c r="BG240" i="18" s="1"/>
  <c r="CH237" i="18" s="1"/>
  <c r="CH236" i="18"/>
  <c r="AN147" i="18"/>
  <c r="AM147" i="18" s="1"/>
  <c r="CG197" i="18"/>
  <c r="AP147" i="18"/>
  <c r="AO147" i="18" s="1"/>
  <c r="CE144" i="18" s="1"/>
  <c r="CJ282" i="18" l="1"/>
  <c r="BN262" i="18"/>
  <c r="BM262" i="18" s="1"/>
  <c r="CI259" i="18" s="1"/>
  <c r="BL262" i="18"/>
  <c r="BK262" i="18" s="1"/>
  <c r="BF241" i="18"/>
  <c r="BE241" i="18" s="1"/>
  <c r="BH241" i="18"/>
  <c r="BG241" i="18" s="1"/>
  <c r="CH238" i="18" s="1"/>
  <c r="AN148" i="18"/>
  <c r="AM148" i="18" s="1"/>
  <c r="CG198" i="18"/>
  <c r="AP148" i="18"/>
  <c r="AO148" i="18" s="1"/>
  <c r="CE145" i="18" s="1"/>
  <c r="CJ283" i="18" l="1"/>
  <c r="BL263" i="18"/>
  <c r="BK263" i="18" s="1"/>
  <c r="BN263" i="18"/>
  <c r="BM263" i="18" s="1"/>
  <c r="CI260" i="18" s="1"/>
  <c r="BH242" i="18"/>
  <c r="BG242" i="18" s="1"/>
  <c r="CH239" i="18" s="1"/>
  <c r="BF242" i="18"/>
  <c r="BE242" i="18" s="1"/>
  <c r="AN149" i="18"/>
  <c r="AM149" i="18" s="1"/>
  <c r="CG199" i="18"/>
  <c r="AP149" i="18"/>
  <c r="AO149" i="18" s="1"/>
  <c r="CE146" i="18" s="1"/>
  <c r="CJ284" i="18" l="1"/>
  <c r="BN264" i="18"/>
  <c r="BM264" i="18" s="1"/>
  <c r="CI261" i="18" s="1"/>
  <c r="BL264" i="18"/>
  <c r="BK264" i="18" s="1"/>
  <c r="BF243" i="18"/>
  <c r="BE243" i="18" s="1"/>
  <c r="BH243" i="18"/>
  <c r="BG243" i="18" s="1"/>
  <c r="CH240" i="18" s="1"/>
  <c r="AN150" i="18"/>
  <c r="AM150" i="18" s="1"/>
  <c r="CG200" i="18"/>
  <c r="AP150" i="18"/>
  <c r="AO150" i="18" s="1"/>
  <c r="CE147" i="18" s="1"/>
  <c r="CJ285" i="18" l="1"/>
  <c r="BN265" i="18"/>
  <c r="BM265" i="18" s="1"/>
  <c r="CI262" i="18" s="1"/>
  <c r="BL265" i="18"/>
  <c r="BK265" i="18" s="1"/>
  <c r="BH244" i="18"/>
  <c r="BG244" i="18" s="1"/>
  <c r="CH241" i="18" s="1"/>
  <c r="BF244" i="18"/>
  <c r="BE244" i="18" s="1"/>
  <c r="AN151" i="18"/>
  <c r="AM151" i="18" s="1"/>
  <c r="BB204" i="18"/>
  <c r="BA204" i="18" s="1"/>
  <c r="CG201" i="18" s="1"/>
  <c r="AZ204" i="18"/>
  <c r="AY204" i="18" s="1"/>
  <c r="AP151" i="18"/>
  <c r="AO151" i="18" s="1"/>
  <c r="CE148" i="18" s="1"/>
  <c r="CJ286" i="18" l="1"/>
  <c r="BN266" i="18"/>
  <c r="BM266" i="18" s="1"/>
  <c r="CI263" i="18" s="1"/>
  <c r="BL266" i="18"/>
  <c r="BK266" i="18" s="1"/>
  <c r="BF245" i="18"/>
  <c r="BE245" i="18" s="1"/>
  <c r="BH245" i="18"/>
  <c r="BG245" i="18" s="1"/>
  <c r="CH242" i="18" s="1"/>
  <c r="AN152" i="18"/>
  <c r="AM152" i="18" s="1"/>
  <c r="AZ205" i="18"/>
  <c r="AY205" i="18" s="1"/>
  <c r="BB205" i="18"/>
  <c r="BA205" i="18" s="1"/>
  <c r="CG202" i="18" s="1"/>
  <c r="AP152" i="18"/>
  <c r="AO152" i="18" s="1"/>
  <c r="CE149" i="18" s="1"/>
  <c r="CJ287" i="18" l="1"/>
  <c r="BN267" i="18"/>
  <c r="BM267" i="18" s="1"/>
  <c r="CI264" i="18" s="1"/>
  <c r="BL267" i="18"/>
  <c r="BK267" i="18" s="1"/>
  <c r="BF246" i="18"/>
  <c r="BE246" i="18" s="1"/>
  <c r="BH246" i="18"/>
  <c r="BG246" i="18" s="1"/>
  <c r="CH243" i="18" s="1"/>
  <c r="AN153" i="18"/>
  <c r="AM153" i="18" s="1"/>
  <c r="AZ206" i="18"/>
  <c r="AY206" i="18" s="1"/>
  <c r="BB206" i="18"/>
  <c r="BA206" i="18" s="1"/>
  <c r="CG203" i="18" s="1"/>
  <c r="AP153" i="18"/>
  <c r="AO153" i="18" s="1"/>
  <c r="CE150" i="18" s="1"/>
  <c r="CJ288" i="18" l="1"/>
  <c r="BL268" i="18"/>
  <c r="BK268" i="18" s="1"/>
  <c r="BN268" i="18"/>
  <c r="BM268" i="18" s="1"/>
  <c r="CI265" i="18" s="1"/>
  <c r="BH247" i="18"/>
  <c r="BG247" i="18" s="1"/>
  <c r="CH244" i="18" s="1"/>
  <c r="BF247" i="18"/>
  <c r="BE247" i="18" s="1"/>
  <c r="AN154" i="18"/>
  <c r="AM154" i="18" s="1"/>
  <c r="BB207" i="18"/>
  <c r="BA207" i="18" s="1"/>
  <c r="CG204" i="18" s="1"/>
  <c r="AZ207" i="18"/>
  <c r="AY207" i="18" s="1"/>
  <c r="AP154" i="18"/>
  <c r="AO154" i="18" s="1"/>
  <c r="CE151" i="18" s="1"/>
  <c r="CJ289" i="18" l="1"/>
  <c r="BL269" i="18"/>
  <c r="BK269" i="18" s="1"/>
  <c r="BN269" i="18"/>
  <c r="BM269" i="18" s="1"/>
  <c r="CI266" i="18" s="1"/>
  <c r="BF248" i="18"/>
  <c r="BE248" i="18" s="1"/>
  <c r="BH248" i="18"/>
  <c r="BG248" i="18" s="1"/>
  <c r="CH245" i="18" s="1"/>
  <c r="AN155" i="18"/>
  <c r="AM155" i="18" s="1"/>
  <c r="BB208" i="18"/>
  <c r="BA208" i="18" s="1"/>
  <c r="CG205" i="18" s="1"/>
  <c r="AZ208" i="18"/>
  <c r="AY208" i="18" s="1"/>
  <c r="AP155" i="18"/>
  <c r="AO155" i="18" s="1"/>
  <c r="CE152" i="18" s="1"/>
  <c r="CJ290" i="18" l="1"/>
  <c r="BL270" i="18"/>
  <c r="BK270" i="18" s="1"/>
  <c r="BN270" i="18"/>
  <c r="BM270" i="18" s="1"/>
  <c r="CI267" i="18" s="1"/>
  <c r="BF249" i="18"/>
  <c r="BE249" i="18" s="1"/>
  <c r="BH249" i="18"/>
  <c r="BG249" i="18" s="1"/>
  <c r="CH246" i="18" s="1"/>
  <c r="AN156" i="18"/>
  <c r="AM156" i="18" s="1"/>
  <c r="AZ209" i="18"/>
  <c r="AY209" i="18" s="1"/>
  <c r="BB209" i="18"/>
  <c r="BA209" i="18" s="1"/>
  <c r="CG206" i="18" s="1"/>
  <c r="AP156" i="18"/>
  <c r="AO156" i="18" s="1"/>
  <c r="CE153" i="18" s="1"/>
  <c r="CJ291" i="18" l="1"/>
  <c r="BL271" i="18"/>
  <c r="BK271" i="18" s="1"/>
  <c r="BN271" i="18"/>
  <c r="BM271" i="18" s="1"/>
  <c r="CI268" i="18" s="1"/>
  <c r="BF250" i="18"/>
  <c r="BE250" i="18" s="1"/>
  <c r="BH250" i="18"/>
  <c r="BG250" i="18" s="1"/>
  <c r="CH247" i="18" s="1"/>
  <c r="AN157" i="18"/>
  <c r="AM157" i="18" s="1"/>
  <c r="AZ210" i="18"/>
  <c r="AY210" i="18" s="1"/>
  <c r="BB210" i="18"/>
  <c r="BA210" i="18" s="1"/>
  <c r="CG207" i="18" s="1"/>
  <c r="AP157" i="18"/>
  <c r="AO157" i="18" s="1"/>
  <c r="CE154" i="18" s="1"/>
  <c r="CJ292" i="18" l="1"/>
  <c r="BL272" i="18"/>
  <c r="BK272" i="18" s="1"/>
  <c r="BN272" i="18"/>
  <c r="BM272" i="18" s="1"/>
  <c r="CI269" i="18" s="1"/>
  <c r="AN158" i="18"/>
  <c r="AM158" i="18" s="1"/>
  <c r="BF251" i="18"/>
  <c r="BE251" i="18" s="1"/>
  <c r="BH251" i="18"/>
  <c r="BG251" i="18" s="1"/>
  <c r="CH248" i="18" s="1"/>
  <c r="BB211" i="18"/>
  <c r="BA211" i="18" s="1"/>
  <c r="CG208" i="18" s="1"/>
  <c r="AZ211" i="18"/>
  <c r="AY211" i="18" s="1"/>
  <c r="AP158" i="18"/>
  <c r="AO158" i="18" s="1"/>
  <c r="CE155" i="18" s="1"/>
  <c r="CJ293" i="18" l="1"/>
  <c r="BL273" i="18"/>
  <c r="BK273" i="18" s="1"/>
  <c r="BN273" i="18"/>
  <c r="BM273" i="18" s="1"/>
  <c r="CI270" i="18" s="1"/>
  <c r="BF252" i="18"/>
  <c r="BE252" i="18" s="1"/>
  <c r="BH252" i="18"/>
  <c r="BG252" i="18" s="1"/>
  <c r="CH249" i="18" s="1"/>
  <c r="AN159" i="18"/>
  <c r="AM159" i="18" s="1"/>
  <c r="BB212" i="18"/>
  <c r="BA212" i="18" s="1"/>
  <c r="CG209" i="18" s="1"/>
  <c r="AZ212" i="18"/>
  <c r="AY212" i="18" s="1"/>
  <c r="AP159" i="18"/>
  <c r="AO159" i="18" s="1"/>
  <c r="CE156" i="18" s="1"/>
  <c r="CJ294" i="18" l="1"/>
  <c r="BL274" i="18"/>
  <c r="BK274" i="18" s="1"/>
  <c r="BN274" i="18"/>
  <c r="BM274" i="18" s="1"/>
  <c r="CI271" i="18" s="1"/>
  <c r="BF253" i="18"/>
  <c r="BE253" i="18" s="1"/>
  <c r="BH253" i="18"/>
  <c r="BG253" i="18" s="1"/>
  <c r="AN160" i="18"/>
  <c r="AM160" i="18" s="1"/>
  <c r="AZ213" i="18"/>
  <c r="AY213" i="18" s="1"/>
  <c r="BB213" i="18"/>
  <c r="BA213" i="18" s="1"/>
  <c r="CG210" i="18" s="1"/>
  <c r="AP160" i="18"/>
  <c r="AO160" i="18" s="1"/>
  <c r="CE157" i="18" s="1"/>
  <c r="CJ295" i="18" l="1"/>
  <c r="BL275" i="18"/>
  <c r="BK275" i="18" s="1"/>
  <c r="BN275" i="18"/>
  <c r="BM275" i="18" s="1"/>
  <c r="CI272" i="18" s="1"/>
  <c r="CH250" i="18"/>
  <c r="BH254" i="18"/>
  <c r="BG254" i="18" s="1"/>
  <c r="CH251" i="18" s="1"/>
  <c r="BF254" i="18"/>
  <c r="BE254" i="18" s="1"/>
  <c r="AN161" i="18"/>
  <c r="AM161" i="18" s="1"/>
  <c r="AZ214" i="18"/>
  <c r="AY214" i="18" s="1"/>
  <c r="BB214" i="18"/>
  <c r="BA214" i="18" s="1"/>
  <c r="CG211" i="18" s="1"/>
  <c r="AP161" i="18"/>
  <c r="AO161" i="18" s="1"/>
  <c r="CE158" i="18" s="1"/>
  <c r="CJ296" i="18" l="1"/>
  <c r="BL276" i="18"/>
  <c r="BK276" i="18" s="1"/>
  <c r="BN276" i="18"/>
  <c r="BM276" i="18" s="1"/>
  <c r="CI273" i="18" s="1"/>
  <c r="BF255" i="18"/>
  <c r="BE255" i="18" s="1"/>
  <c r="BH255" i="18"/>
  <c r="BG255" i="18" s="1"/>
  <c r="CH252" i="18" s="1"/>
  <c r="AN162" i="18"/>
  <c r="AM162" i="18" s="1"/>
  <c r="BB215" i="18"/>
  <c r="BA215" i="18" s="1"/>
  <c r="CG212" i="18" s="1"/>
  <c r="AZ215" i="18"/>
  <c r="AY215" i="18" s="1"/>
  <c r="AP162" i="18"/>
  <c r="AO162" i="18" s="1"/>
  <c r="CE159" i="18" s="1"/>
  <c r="CJ297" i="18" l="1"/>
  <c r="BL277" i="18"/>
  <c r="BK277" i="18" s="1"/>
  <c r="BN277" i="18"/>
  <c r="BM277" i="18" s="1"/>
  <c r="CI274" i="18" s="1"/>
  <c r="BF256" i="18"/>
  <c r="BE256" i="18" s="1"/>
  <c r="BH256" i="18"/>
  <c r="BG256" i="18" s="1"/>
  <c r="CH253" i="18" s="1"/>
  <c r="AN163" i="18"/>
  <c r="AM163" i="18" s="1"/>
  <c r="BB216" i="18"/>
  <c r="BA216" i="18" s="1"/>
  <c r="CG213" i="18" s="1"/>
  <c r="AZ216" i="18"/>
  <c r="AY216" i="18" s="1"/>
  <c r="AP163" i="18"/>
  <c r="AO163" i="18" s="1"/>
  <c r="CE160" i="18" s="1"/>
  <c r="CJ298" i="18" l="1"/>
  <c r="BL278" i="18"/>
  <c r="BK278" i="18" s="1"/>
  <c r="BN278" i="18"/>
  <c r="BM278" i="18" s="1"/>
  <c r="CI275" i="18" s="1"/>
  <c r="BH257" i="18"/>
  <c r="BG257" i="18" s="1"/>
  <c r="BF257" i="18"/>
  <c r="BE257" i="18" s="1"/>
  <c r="AN164" i="18"/>
  <c r="AM164" i="18" s="1"/>
  <c r="AZ217" i="18"/>
  <c r="AY217" i="18" s="1"/>
  <c r="BB217" i="18"/>
  <c r="BA217" i="18" s="1"/>
  <c r="CG214" i="18" s="1"/>
  <c r="AP164" i="18"/>
  <c r="AO164" i="18" s="1"/>
  <c r="CE161" i="18" s="1"/>
  <c r="CJ299" i="18" l="1"/>
  <c r="BN279" i="18"/>
  <c r="BM279" i="18" s="1"/>
  <c r="CI276" i="18" s="1"/>
  <c r="BL279" i="18"/>
  <c r="BK279" i="18" s="1"/>
  <c r="BH258" i="18"/>
  <c r="BG258" i="18" s="1"/>
  <c r="BF258" i="18"/>
  <c r="BE258" i="18" s="1"/>
  <c r="CH254" i="18"/>
  <c r="AN165" i="18"/>
  <c r="AM165" i="18" s="1"/>
  <c r="AZ218" i="18"/>
  <c r="AY218" i="18" s="1"/>
  <c r="BB218" i="18"/>
  <c r="BA218" i="18" s="1"/>
  <c r="CG215" i="18" s="1"/>
  <c r="AP165" i="18"/>
  <c r="AO165" i="18" s="1"/>
  <c r="CE162" i="18" s="1"/>
  <c r="CJ300" i="18" l="1"/>
  <c r="BL280" i="18"/>
  <c r="BK280" i="18" s="1"/>
  <c r="BN280" i="18"/>
  <c r="BM280" i="18" s="1"/>
  <c r="CI277" i="18" s="1"/>
  <c r="BF259" i="18"/>
  <c r="BE259" i="18" s="1"/>
  <c r="BH259" i="18"/>
  <c r="BG259" i="18" s="1"/>
  <c r="CH255" i="18"/>
  <c r="AN166" i="18"/>
  <c r="AM166" i="18" s="1"/>
  <c r="AZ219" i="18"/>
  <c r="AY219" i="18" s="1"/>
  <c r="BB219" i="18"/>
  <c r="BA219" i="18" s="1"/>
  <c r="CG216" i="18" s="1"/>
  <c r="AP166" i="18"/>
  <c r="AO166" i="18" s="1"/>
  <c r="CE163" i="18" s="1"/>
  <c r="CJ301" i="18" l="1"/>
  <c r="BL281" i="18"/>
  <c r="BK281" i="18" s="1"/>
  <c r="BN281" i="18"/>
  <c r="BM281" i="18" s="1"/>
  <c r="CI278" i="18" s="1"/>
  <c r="BF260" i="18"/>
  <c r="BE260" i="18" s="1"/>
  <c r="BH260" i="18"/>
  <c r="BG260" i="18" s="1"/>
  <c r="CH256" i="18"/>
  <c r="AN167" i="18"/>
  <c r="AM167" i="18" s="1"/>
  <c r="AZ220" i="18"/>
  <c r="AY220" i="18" s="1"/>
  <c r="BB220" i="18"/>
  <c r="BA220" i="18" s="1"/>
  <c r="CG217" i="18" s="1"/>
  <c r="AP167" i="18"/>
  <c r="AO167" i="18" s="1"/>
  <c r="CE164" i="18" s="1"/>
  <c r="CJ302" i="18" l="1"/>
  <c r="BN282" i="18"/>
  <c r="BM282" i="18" s="1"/>
  <c r="CI279" i="18" s="1"/>
  <c r="BL282" i="18"/>
  <c r="BK282" i="18" s="1"/>
  <c r="BH261" i="18"/>
  <c r="BG261" i="18" s="1"/>
  <c r="BF261" i="18"/>
  <c r="BE261" i="18" s="1"/>
  <c r="CH257" i="18"/>
  <c r="AN168" i="18"/>
  <c r="AM168" i="18" s="1"/>
  <c r="AZ221" i="18"/>
  <c r="AY221" i="18" s="1"/>
  <c r="BB221" i="18"/>
  <c r="BA221" i="18" s="1"/>
  <c r="CG218" i="18" s="1"/>
  <c r="AP168" i="18"/>
  <c r="AO168" i="18" s="1"/>
  <c r="CE165" i="18" s="1"/>
  <c r="CJ303" i="18" l="1"/>
  <c r="BN283" i="18"/>
  <c r="BM283" i="18" s="1"/>
  <c r="CI280" i="18" s="1"/>
  <c r="BL283" i="18"/>
  <c r="BK283" i="18" s="1"/>
  <c r="BH262" i="18"/>
  <c r="BG262" i="18" s="1"/>
  <c r="CH259" i="18" s="1"/>
  <c r="BF262" i="18"/>
  <c r="BE262" i="18" s="1"/>
  <c r="CH258" i="18"/>
  <c r="AN169" i="18"/>
  <c r="AM169" i="18" s="1"/>
  <c r="AZ222" i="18"/>
  <c r="AY222" i="18" s="1"/>
  <c r="BB222" i="18"/>
  <c r="BA222" i="18" s="1"/>
  <c r="CG219" i="18" s="1"/>
  <c r="AP169" i="18"/>
  <c r="AO169" i="18" s="1"/>
  <c r="CE166" i="18" s="1"/>
  <c r="CJ304" i="18" l="1"/>
  <c r="BL284" i="18"/>
  <c r="BK284" i="18" s="1"/>
  <c r="BN284" i="18"/>
  <c r="BM284" i="18" s="1"/>
  <c r="CI281" i="18" s="1"/>
  <c r="BF263" i="18"/>
  <c r="BE263" i="18" s="1"/>
  <c r="BH263" i="18"/>
  <c r="BG263" i="18" s="1"/>
  <c r="CH260" i="18" s="1"/>
  <c r="AN170" i="18"/>
  <c r="AM170" i="18" s="1"/>
  <c r="AZ223" i="18"/>
  <c r="AY223" i="18" s="1"/>
  <c r="BB223" i="18"/>
  <c r="BA223" i="18" s="1"/>
  <c r="CG220" i="18" s="1"/>
  <c r="AP170" i="18"/>
  <c r="AO170" i="18" s="1"/>
  <c r="CE167" i="18" s="1"/>
  <c r="CJ305" i="18" l="1"/>
  <c r="BN285" i="18"/>
  <c r="BM285" i="18" s="1"/>
  <c r="CI282" i="18" s="1"/>
  <c r="BL285" i="18"/>
  <c r="BK285" i="18" s="1"/>
  <c r="BF264" i="18"/>
  <c r="BE264" i="18" s="1"/>
  <c r="BH264" i="18"/>
  <c r="BG264" i="18" s="1"/>
  <c r="AN171" i="18"/>
  <c r="AM171" i="18" s="1"/>
  <c r="AZ224" i="18"/>
  <c r="AY224" i="18" s="1"/>
  <c r="BB224" i="18"/>
  <c r="BA224" i="18" s="1"/>
  <c r="CG221" i="18" s="1"/>
  <c r="AP171" i="18"/>
  <c r="AO171" i="18" s="1"/>
  <c r="CE168" i="18" s="1"/>
  <c r="CJ306" i="18" l="1"/>
  <c r="BL286" i="18"/>
  <c r="BK286" i="18" s="1"/>
  <c r="BN286" i="18"/>
  <c r="BM286" i="18" s="1"/>
  <c r="CI283" i="18" s="1"/>
  <c r="BH265" i="18"/>
  <c r="BG265" i="18" s="1"/>
  <c r="BF265" i="18"/>
  <c r="BE265" i="18" s="1"/>
  <c r="CH261" i="18"/>
  <c r="AN172" i="18"/>
  <c r="AM172" i="18" s="1"/>
  <c r="AZ225" i="18"/>
  <c r="AY225" i="18" s="1"/>
  <c r="BB225" i="18"/>
  <c r="BA225" i="18" s="1"/>
  <c r="CG222" i="18" s="1"/>
  <c r="AP172" i="18"/>
  <c r="AO172" i="18" s="1"/>
  <c r="CE169" i="18" s="1"/>
  <c r="CJ307" i="18" l="1"/>
  <c r="BN287" i="18"/>
  <c r="BM287" i="18" s="1"/>
  <c r="CI284" i="18" s="1"/>
  <c r="BL287" i="18"/>
  <c r="BK287" i="18" s="1"/>
  <c r="BH266" i="18"/>
  <c r="BG266" i="18" s="1"/>
  <c r="CH263" i="18" s="1"/>
  <c r="BF266" i="18"/>
  <c r="BE266" i="18" s="1"/>
  <c r="CH262" i="18"/>
  <c r="AN173" i="18"/>
  <c r="AM173" i="18" s="1"/>
  <c r="AZ226" i="18"/>
  <c r="AY226" i="18" s="1"/>
  <c r="BB226" i="18"/>
  <c r="BA226" i="18" s="1"/>
  <c r="CG223" i="18" s="1"/>
  <c r="AP173" i="18"/>
  <c r="AO173" i="18" s="1"/>
  <c r="CE170" i="18" s="1"/>
  <c r="CJ308" i="18" l="1"/>
  <c r="BN288" i="18"/>
  <c r="BM288" i="18" s="1"/>
  <c r="CI285" i="18" s="1"/>
  <c r="BL288" i="18"/>
  <c r="BK288" i="18" s="1"/>
  <c r="BH267" i="18"/>
  <c r="BG267" i="18" s="1"/>
  <c r="CH264" i="18" s="1"/>
  <c r="BF267" i="18"/>
  <c r="BE267" i="18" s="1"/>
  <c r="AN174" i="18"/>
  <c r="AM174" i="18" s="1"/>
  <c r="AZ227" i="18"/>
  <c r="AY227" i="18" s="1"/>
  <c r="BB227" i="18"/>
  <c r="BA227" i="18" s="1"/>
  <c r="CG224" i="18" s="1"/>
  <c r="AP174" i="18"/>
  <c r="AO174" i="18" s="1"/>
  <c r="CE171" i="18" s="1"/>
  <c r="CJ309" i="18" l="1"/>
  <c r="BL289" i="18"/>
  <c r="BK289" i="18" s="1"/>
  <c r="BN289" i="18"/>
  <c r="BM289" i="18" s="1"/>
  <c r="CI286" i="18" s="1"/>
  <c r="BH268" i="18"/>
  <c r="BG268" i="18" s="1"/>
  <c r="CH265" i="18" s="1"/>
  <c r="BF268" i="18"/>
  <c r="BE268" i="18" s="1"/>
  <c r="AN175" i="18"/>
  <c r="AM175" i="18" s="1"/>
  <c r="AZ228" i="18"/>
  <c r="AY228" i="18" s="1"/>
  <c r="BB228" i="18"/>
  <c r="BA228" i="18" s="1"/>
  <c r="CG225" i="18" s="1"/>
  <c r="AP175" i="18"/>
  <c r="AO175" i="18" s="1"/>
  <c r="CE172" i="18" s="1"/>
  <c r="CJ310" i="18" l="1"/>
  <c r="BL290" i="18"/>
  <c r="BK290" i="18" s="1"/>
  <c r="BN290" i="18"/>
  <c r="BM290" i="18" s="1"/>
  <c r="CI287" i="18" s="1"/>
  <c r="BH269" i="18"/>
  <c r="BG269" i="18" s="1"/>
  <c r="BF269" i="18"/>
  <c r="BE269" i="18" s="1"/>
  <c r="AN176" i="18"/>
  <c r="AM176" i="18" s="1"/>
  <c r="AZ229" i="18"/>
  <c r="AY229" i="18" s="1"/>
  <c r="BB229" i="18"/>
  <c r="BA229" i="18" s="1"/>
  <c r="CG226" i="18" s="1"/>
  <c r="AP176" i="18"/>
  <c r="AO176" i="18" s="1"/>
  <c r="CE173" i="18" s="1"/>
  <c r="CJ311" i="18" l="1"/>
  <c r="BN291" i="18"/>
  <c r="BM291" i="18" s="1"/>
  <c r="CI288" i="18" s="1"/>
  <c r="BL291" i="18"/>
  <c r="BK291" i="18" s="1"/>
  <c r="CH266" i="18"/>
  <c r="BH270" i="18"/>
  <c r="BG270" i="18" s="1"/>
  <c r="BF270" i="18"/>
  <c r="BE270" i="18" s="1"/>
  <c r="AN177" i="18"/>
  <c r="AM177" i="18" s="1"/>
  <c r="AZ230" i="18"/>
  <c r="AY230" i="18" s="1"/>
  <c r="BB230" i="18"/>
  <c r="BA230" i="18" s="1"/>
  <c r="CG227" i="18" s="1"/>
  <c r="AP177" i="18"/>
  <c r="AO177" i="18" s="1"/>
  <c r="CE174" i="18" s="1"/>
  <c r="CJ312" i="18" l="1"/>
  <c r="BL292" i="18"/>
  <c r="BK292" i="18" s="1"/>
  <c r="BN292" i="18"/>
  <c r="BM292" i="18" s="1"/>
  <c r="CI289" i="18" s="1"/>
  <c r="CH267" i="18"/>
  <c r="BH271" i="18"/>
  <c r="BG271" i="18" s="1"/>
  <c r="BF271" i="18"/>
  <c r="BE271" i="18" s="1"/>
  <c r="AN178" i="18"/>
  <c r="AM178" i="18" s="1"/>
  <c r="AZ231" i="18"/>
  <c r="AY231" i="18" s="1"/>
  <c r="BB231" i="18"/>
  <c r="BA231" i="18" s="1"/>
  <c r="CG228" i="18" s="1"/>
  <c r="AP178" i="18"/>
  <c r="AO178" i="18" s="1"/>
  <c r="CE175" i="18" s="1"/>
  <c r="CJ313" i="18" l="1"/>
  <c r="BL293" i="18"/>
  <c r="BK293" i="18" s="1"/>
  <c r="BN293" i="18"/>
  <c r="BM293" i="18" s="1"/>
  <c r="CI290" i="18" s="1"/>
  <c r="CH268" i="18"/>
  <c r="BH272" i="18"/>
  <c r="BG272" i="18" s="1"/>
  <c r="BF272" i="18"/>
  <c r="BE272" i="18" s="1"/>
  <c r="AN179" i="18"/>
  <c r="AM179" i="18" s="1"/>
  <c r="AZ232" i="18"/>
  <c r="AY232" i="18" s="1"/>
  <c r="BB232" i="18"/>
  <c r="BA232" i="18" s="1"/>
  <c r="CG229" i="18" s="1"/>
  <c r="AP179" i="18"/>
  <c r="AO179" i="18" s="1"/>
  <c r="CE176" i="18" s="1"/>
  <c r="CJ314" i="18" l="1"/>
  <c r="BL294" i="18"/>
  <c r="BK294" i="18" s="1"/>
  <c r="BN294" i="18"/>
  <c r="BM294" i="18" s="1"/>
  <c r="CI291" i="18" s="1"/>
  <c r="CH269" i="18"/>
  <c r="BH273" i="18"/>
  <c r="BG273" i="18" s="1"/>
  <c r="BF273" i="18"/>
  <c r="BE273" i="18" s="1"/>
  <c r="AN180" i="18"/>
  <c r="AM180" i="18" s="1"/>
  <c r="AZ233" i="18"/>
  <c r="AY233" i="18" s="1"/>
  <c r="BB233" i="18"/>
  <c r="BA233" i="18" s="1"/>
  <c r="CG230" i="18" s="1"/>
  <c r="AP180" i="18"/>
  <c r="AO180" i="18" s="1"/>
  <c r="CE177" i="18" s="1"/>
  <c r="CJ315" i="18" l="1"/>
  <c r="BL295" i="18"/>
  <c r="BK295" i="18" s="1"/>
  <c r="BN295" i="18"/>
  <c r="BM295" i="18" s="1"/>
  <c r="CI292" i="18" s="1"/>
  <c r="CH270" i="18"/>
  <c r="BF274" i="18"/>
  <c r="BE274" i="18" s="1"/>
  <c r="BH274" i="18"/>
  <c r="BG274" i="18" s="1"/>
  <c r="CH271" i="18" s="1"/>
  <c r="AN181" i="18"/>
  <c r="AM181" i="18" s="1"/>
  <c r="AZ234" i="18"/>
  <c r="AY234" i="18" s="1"/>
  <c r="BB234" i="18"/>
  <c r="BA234" i="18" s="1"/>
  <c r="CG231" i="18" s="1"/>
  <c r="AP181" i="18"/>
  <c r="AO181" i="18" s="1"/>
  <c r="CE178" i="18" s="1"/>
  <c r="CJ316" i="18" l="1"/>
  <c r="BL296" i="18"/>
  <c r="BK296" i="18" s="1"/>
  <c r="BN296" i="18"/>
  <c r="BM296" i="18" s="1"/>
  <c r="CI293" i="18" s="1"/>
  <c r="BH275" i="18"/>
  <c r="BG275" i="18" s="1"/>
  <c r="BF275" i="18"/>
  <c r="BE275" i="18" s="1"/>
  <c r="AN182" i="18"/>
  <c r="AM182" i="18" s="1"/>
  <c r="AZ235" i="18"/>
  <c r="AY235" i="18" s="1"/>
  <c r="BB235" i="18"/>
  <c r="BA235" i="18" s="1"/>
  <c r="CG232" i="18" s="1"/>
  <c r="AP182" i="18"/>
  <c r="AO182" i="18" s="1"/>
  <c r="CE179" i="18" s="1"/>
  <c r="CJ317" i="18" l="1"/>
  <c r="BN297" i="18"/>
  <c r="BM297" i="18" s="1"/>
  <c r="CI294" i="18" s="1"/>
  <c r="BL297" i="18"/>
  <c r="BK297" i="18" s="1"/>
  <c r="CH272" i="18"/>
  <c r="BH276" i="18"/>
  <c r="BG276" i="18" s="1"/>
  <c r="BF276" i="18"/>
  <c r="BE276" i="18" s="1"/>
  <c r="AN183" i="18"/>
  <c r="AM183" i="18" s="1"/>
  <c r="BB236" i="18"/>
  <c r="BA236" i="18" s="1"/>
  <c r="CG233" i="18" s="1"/>
  <c r="AZ236" i="18"/>
  <c r="AY236" i="18" s="1"/>
  <c r="AP183" i="18"/>
  <c r="AO183" i="18" s="1"/>
  <c r="CE180" i="18" s="1"/>
  <c r="CJ318" i="18" l="1"/>
  <c r="BN298" i="18"/>
  <c r="BM298" i="18" s="1"/>
  <c r="CI295" i="18" s="1"/>
  <c r="BL298" i="18"/>
  <c r="BK298" i="18" s="1"/>
  <c r="CH273" i="18"/>
  <c r="BH277" i="18"/>
  <c r="BG277" i="18" s="1"/>
  <c r="BF277" i="18"/>
  <c r="BE277" i="18" s="1"/>
  <c r="AN184" i="18"/>
  <c r="AM184" i="18" s="1"/>
  <c r="BB237" i="18"/>
  <c r="BA237" i="18" s="1"/>
  <c r="CG234" i="18" s="1"/>
  <c r="AZ237" i="18"/>
  <c r="AY237" i="18" s="1"/>
  <c r="AP184" i="18"/>
  <c r="AO184" i="18" s="1"/>
  <c r="CE181" i="18" s="1"/>
  <c r="CJ319" i="18" l="1"/>
  <c r="BN299" i="18"/>
  <c r="BM299" i="18" s="1"/>
  <c r="CI296" i="18" s="1"/>
  <c r="BL299" i="18"/>
  <c r="BK299" i="18" s="1"/>
  <c r="CH274" i="18"/>
  <c r="BH278" i="18"/>
  <c r="BG278" i="18" s="1"/>
  <c r="BF278" i="18"/>
  <c r="BE278" i="18" s="1"/>
  <c r="AN185" i="18"/>
  <c r="AM185" i="18" s="1"/>
  <c r="AZ238" i="18"/>
  <c r="AY238" i="18" s="1"/>
  <c r="BB238" i="18"/>
  <c r="BA238" i="18" s="1"/>
  <c r="CG235" i="18" s="1"/>
  <c r="AP185" i="18"/>
  <c r="AO185" i="18" s="1"/>
  <c r="CE182" i="18" s="1"/>
  <c r="CJ320" i="18" l="1"/>
  <c r="BL300" i="18"/>
  <c r="BK300" i="18" s="1"/>
  <c r="BN300" i="18"/>
  <c r="BM300" i="18" s="1"/>
  <c r="CI297" i="18" s="1"/>
  <c r="CH275" i="18"/>
  <c r="BF279" i="18"/>
  <c r="BE279" i="18" s="1"/>
  <c r="BH279" i="18"/>
  <c r="BG279" i="18" s="1"/>
  <c r="CH276" i="18" s="1"/>
  <c r="AN186" i="18"/>
  <c r="AM186" i="18" s="1"/>
  <c r="AZ239" i="18"/>
  <c r="AY239" i="18" s="1"/>
  <c r="BB239" i="18"/>
  <c r="BA239" i="18" s="1"/>
  <c r="CG236" i="18" s="1"/>
  <c r="AP186" i="18"/>
  <c r="AO186" i="18" s="1"/>
  <c r="CE183" i="18" s="1"/>
  <c r="CJ321" i="18" l="1"/>
  <c r="BN301" i="18"/>
  <c r="BM301" i="18" s="1"/>
  <c r="CI298" i="18" s="1"/>
  <c r="BL301" i="18"/>
  <c r="BK301" i="18" s="1"/>
  <c r="AN187" i="18"/>
  <c r="AM187" i="18" s="1"/>
  <c r="BF280" i="18"/>
  <c r="BE280" i="18" s="1"/>
  <c r="BH280" i="18"/>
  <c r="BG280" i="18" s="1"/>
  <c r="CH277" i="18" s="1"/>
  <c r="BB240" i="18"/>
  <c r="BA240" i="18" s="1"/>
  <c r="CG237" i="18" s="1"/>
  <c r="AZ240" i="18"/>
  <c r="AY240" i="18" s="1"/>
  <c r="AP187" i="18"/>
  <c r="AO187" i="18" s="1"/>
  <c r="CE184" i="18" s="1"/>
  <c r="CJ322" i="18" l="1"/>
  <c r="BL302" i="18"/>
  <c r="BK302" i="18" s="1"/>
  <c r="BN302" i="18"/>
  <c r="BM302" i="18" s="1"/>
  <c r="CI299" i="18" s="1"/>
  <c r="BH281" i="18"/>
  <c r="BG281" i="18" s="1"/>
  <c r="CH278" i="18" s="1"/>
  <c r="BF281" i="18"/>
  <c r="BE281" i="18" s="1"/>
  <c r="AN188" i="18"/>
  <c r="AM188" i="18" s="1"/>
  <c r="AZ241" i="18"/>
  <c r="AY241" i="18" s="1"/>
  <c r="BB241" i="18"/>
  <c r="BA241" i="18" s="1"/>
  <c r="CG238" i="18" s="1"/>
  <c r="AP188" i="18"/>
  <c r="AO188" i="18" s="1"/>
  <c r="CE185" i="18" s="1"/>
  <c r="CJ323" i="18" l="1"/>
  <c r="BN303" i="18"/>
  <c r="BM303" i="18" s="1"/>
  <c r="CI300" i="18" s="1"/>
  <c r="BL303" i="18"/>
  <c r="BK303" i="18" s="1"/>
  <c r="BH282" i="18"/>
  <c r="BG282" i="18" s="1"/>
  <c r="BF282" i="18"/>
  <c r="BE282" i="18" s="1"/>
  <c r="AN189" i="18"/>
  <c r="AM189" i="18" s="1"/>
  <c r="AZ242" i="18"/>
  <c r="AY242" i="18" s="1"/>
  <c r="BB242" i="18"/>
  <c r="BA242" i="18" s="1"/>
  <c r="CG239" i="18" s="1"/>
  <c r="AP189" i="18"/>
  <c r="AO189" i="18" s="1"/>
  <c r="CE186" i="18" s="1"/>
  <c r="CJ324" i="18" l="1"/>
  <c r="BN304" i="18"/>
  <c r="BM304" i="18" s="1"/>
  <c r="CI301" i="18" s="1"/>
  <c r="BL304" i="18"/>
  <c r="BK304" i="18" s="1"/>
  <c r="CH279" i="18"/>
  <c r="BH283" i="18"/>
  <c r="BG283" i="18" s="1"/>
  <c r="BF283" i="18"/>
  <c r="BE283" i="18" s="1"/>
  <c r="AN190" i="18"/>
  <c r="AM190" i="18" s="1"/>
  <c r="AZ243" i="18"/>
  <c r="AY243" i="18" s="1"/>
  <c r="BB243" i="18"/>
  <c r="BA243" i="18" s="1"/>
  <c r="CG240" i="18" s="1"/>
  <c r="AP190" i="18"/>
  <c r="AO190" i="18" s="1"/>
  <c r="CE187" i="18" s="1"/>
  <c r="CJ325" i="18" l="1"/>
  <c r="BN305" i="18"/>
  <c r="BM305" i="18" s="1"/>
  <c r="CI302" i="18" s="1"/>
  <c r="BL305" i="18"/>
  <c r="BK305" i="18" s="1"/>
  <c r="CH280" i="18"/>
  <c r="BH284" i="18"/>
  <c r="BG284" i="18" s="1"/>
  <c r="BF284" i="18"/>
  <c r="BE284" i="18" s="1"/>
  <c r="AN191" i="18"/>
  <c r="AM191" i="18" s="1"/>
  <c r="BB244" i="18"/>
  <c r="BA244" i="18" s="1"/>
  <c r="CG241" i="18" s="1"/>
  <c r="AZ244" i="18"/>
  <c r="AY244" i="18" s="1"/>
  <c r="AP191" i="18"/>
  <c r="AO191" i="18" s="1"/>
  <c r="CE188" i="18" s="1"/>
  <c r="CJ326" i="18" l="1"/>
  <c r="BL306" i="18"/>
  <c r="BK306" i="18" s="1"/>
  <c r="BN306" i="18"/>
  <c r="BM306" i="18" s="1"/>
  <c r="CI303" i="18" s="1"/>
  <c r="CH281" i="18"/>
  <c r="BF285" i="18"/>
  <c r="BE285" i="18" s="1"/>
  <c r="BH285" i="18"/>
  <c r="BG285" i="18" s="1"/>
  <c r="AN192" i="18"/>
  <c r="AM192" i="18" s="1"/>
  <c r="AZ245" i="18"/>
  <c r="AY245" i="18" s="1"/>
  <c r="BB245" i="18"/>
  <c r="BA245" i="18" s="1"/>
  <c r="CG242" i="18" s="1"/>
  <c r="AP192" i="18"/>
  <c r="AO192" i="18" s="1"/>
  <c r="CE189" i="18" s="1"/>
  <c r="CJ327" i="18" l="1"/>
  <c r="BL307" i="18"/>
  <c r="BK307" i="18" s="1"/>
  <c r="BN307" i="18"/>
  <c r="BM307" i="18" s="1"/>
  <c r="CI304" i="18" s="1"/>
  <c r="CH282" i="18"/>
  <c r="BF286" i="18"/>
  <c r="BE286" i="18" s="1"/>
  <c r="BH286" i="18"/>
  <c r="BG286" i="18" s="1"/>
  <c r="CH283" i="18" s="1"/>
  <c r="AN193" i="18"/>
  <c r="AM193" i="18" s="1"/>
  <c r="AZ246" i="18"/>
  <c r="AY246" i="18" s="1"/>
  <c r="BB246" i="18"/>
  <c r="BA246" i="18" s="1"/>
  <c r="CG243" i="18" s="1"/>
  <c r="AP193" i="18"/>
  <c r="AO193" i="18" s="1"/>
  <c r="CE190" i="18" s="1"/>
  <c r="CJ328" i="18" l="1"/>
  <c r="BL308" i="18"/>
  <c r="BK308" i="18" s="1"/>
  <c r="BN308" i="18"/>
  <c r="BM308" i="18" s="1"/>
  <c r="CI305" i="18" s="1"/>
  <c r="BH287" i="18"/>
  <c r="BG287" i="18" s="1"/>
  <c r="CH284" i="18" s="1"/>
  <c r="BF287" i="18"/>
  <c r="BE287" i="18" s="1"/>
  <c r="AN194" i="18"/>
  <c r="AM194" i="18" s="1"/>
  <c r="AZ247" i="18"/>
  <c r="AY247" i="18" s="1"/>
  <c r="BB247" i="18"/>
  <c r="BA247" i="18" s="1"/>
  <c r="CG244" i="18" s="1"/>
  <c r="AP194" i="18"/>
  <c r="AO194" i="18" s="1"/>
  <c r="CE191" i="18" s="1"/>
  <c r="CJ329" i="18" l="1"/>
  <c r="BN309" i="18"/>
  <c r="BM309" i="18" s="1"/>
  <c r="CI306" i="18" s="1"/>
  <c r="BL309" i="18"/>
  <c r="BK309" i="18" s="1"/>
  <c r="BH288" i="18"/>
  <c r="BG288" i="18" s="1"/>
  <c r="BF288" i="18"/>
  <c r="BE288" i="18" s="1"/>
  <c r="AN195" i="18"/>
  <c r="AM195" i="18" s="1"/>
  <c r="BB248" i="18"/>
  <c r="BA248" i="18" s="1"/>
  <c r="CG245" i="18" s="1"/>
  <c r="AZ248" i="18"/>
  <c r="AY248" i="18" s="1"/>
  <c r="AP195" i="18"/>
  <c r="AO195" i="18" s="1"/>
  <c r="CE192" i="18" s="1"/>
  <c r="CJ330" i="18" l="1"/>
  <c r="BL310" i="18"/>
  <c r="BK310" i="18" s="1"/>
  <c r="BN310" i="18"/>
  <c r="BM310" i="18" s="1"/>
  <c r="CI307" i="18" s="1"/>
  <c r="CH285" i="18"/>
  <c r="BH289" i="18"/>
  <c r="BG289" i="18" s="1"/>
  <c r="BF289" i="18"/>
  <c r="BE289" i="18" s="1"/>
  <c r="AN196" i="18"/>
  <c r="AM196" i="18" s="1"/>
  <c r="AZ249" i="18"/>
  <c r="AY249" i="18" s="1"/>
  <c r="BB249" i="18"/>
  <c r="BA249" i="18" s="1"/>
  <c r="CG246" i="18" s="1"/>
  <c r="AP196" i="18"/>
  <c r="AO196" i="18" s="1"/>
  <c r="CE193" i="18" s="1"/>
  <c r="CJ331" i="18" l="1"/>
  <c r="BL311" i="18"/>
  <c r="BK311" i="18" s="1"/>
  <c r="BN311" i="18"/>
  <c r="BM311" i="18" s="1"/>
  <c r="CI308" i="18" s="1"/>
  <c r="CH286" i="18"/>
  <c r="BH290" i="18"/>
  <c r="BG290" i="18" s="1"/>
  <c r="BF290" i="18"/>
  <c r="BE290" i="18" s="1"/>
  <c r="AN197" i="18"/>
  <c r="AM197" i="18" s="1"/>
  <c r="AZ250" i="18"/>
  <c r="AY250" i="18" s="1"/>
  <c r="BB250" i="18"/>
  <c r="BA250" i="18" s="1"/>
  <c r="CG247" i="18" s="1"/>
  <c r="AP197" i="18"/>
  <c r="AO197" i="18" s="1"/>
  <c r="CE194" i="18" s="1"/>
  <c r="CJ332" i="18" l="1"/>
  <c r="BN312" i="18"/>
  <c r="BM312" i="18" s="1"/>
  <c r="CI309" i="18" s="1"/>
  <c r="BL312" i="18"/>
  <c r="BK312" i="18" s="1"/>
  <c r="CH287" i="18"/>
  <c r="BF291" i="18"/>
  <c r="BE291" i="18" s="1"/>
  <c r="BH291" i="18"/>
  <c r="BG291" i="18" s="1"/>
  <c r="CH288" i="18" s="1"/>
  <c r="AN198" i="18"/>
  <c r="AM198" i="18" s="1"/>
  <c r="AZ251" i="18"/>
  <c r="AY251" i="18" s="1"/>
  <c r="BB251" i="18"/>
  <c r="BA251" i="18" s="1"/>
  <c r="CG248" i="18" s="1"/>
  <c r="AP198" i="18"/>
  <c r="AO198" i="18" s="1"/>
  <c r="CE195" i="18" s="1"/>
  <c r="CJ333" i="18" l="1"/>
  <c r="BN313" i="18"/>
  <c r="BM313" i="18" s="1"/>
  <c r="CI310" i="18" s="1"/>
  <c r="BL313" i="18"/>
  <c r="BK313" i="18" s="1"/>
  <c r="BF292" i="18"/>
  <c r="BE292" i="18" s="1"/>
  <c r="BH292" i="18"/>
  <c r="BG292" i="18" s="1"/>
  <c r="CH289" i="18" s="1"/>
  <c r="AN199" i="18"/>
  <c r="AM199" i="18" s="1"/>
  <c r="BB252" i="18"/>
  <c r="BA252" i="18" s="1"/>
  <c r="CG249" i="18" s="1"/>
  <c r="AZ252" i="18"/>
  <c r="AY252" i="18" s="1"/>
  <c r="AP199" i="18"/>
  <c r="AO199" i="18" s="1"/>
  <c r="CE196" i="18" s="1"/>
  <c r="CJ334" i="18" l="1"/>
  <c r="BL314" i="18"/>
  <c r="BK314" i="18" s="1"/>
  <c r="BN314" i="18"/>
  <c r="BM314" i="18" s="1"/>
  <c r="CI311" i="18" s="1"/>
  <c r="BF293" i="18"/>
  <c r="BE293" i="18" s="1"/>
  <c r="BH293" i="18"/>
  <c r="BG293" i="18" s="1"/>
  <c r="CH290" i="18" s="1"/>
  <c r="AN200" i="18"/>
  <c r="AM200" i="18" s="1"/>
  <c r="AZ253" i="18"/>
  <c r="AY253" i="18" s="1"/>
  <c r="BB253" i="18"/>
  <c r="BA253" i="18" s="1"/>
  <c r="CG250" i="18" s="1"/>
  <c r="AP200" i="18"/>
  <c r="AO200" i="18" s="1"/>
  <c r="CE197" i="18" s="1"/>
  <c r="CJ335" i="18" l="1"/>
  <c r="BL315" i="18"/>
  <c r="BK315" i="18" s="1"/>
  <c r="BN315" i="18"/>
  <c r="BM315" i="18" s="1"/>
  <c r="CI312" i="18" s="1"/>
  <c r="BF294" i="18"/>
  <c r="BE294" i="18" s="1"/>
  <c r="BH294" i="18"/>
  <c r="BG294" i="18" s="1"/>
  <c r="CH291" i="18" s="1"/>
  <c r="AN201" i="18"/>
  <c r="AM201" i="18" s="1"/>
  <c r="AZ254" i="18"/>
  <c r="AY254" i="18" s="1"/>
  <c r="BB254" i="18"/>
  <c r="BA254" i="18" s="1"/>
  <c r="CG251" i="18" s="1"/>
  <c r="AP201" i="18"/>
  <c r="AO201" i="18" s="1"/>
  <c r="CE198" i="18" s="1"/>
  <c r="CJ336" i="18" l="1"/>
  <c r="BN316" i="18"/>
  <c r="BM316" i="18" s="1"/>
  <c r="CI313" i="18" s="1"/>
  <c r="BL316" i="18"/>
  <c r="BK316" i="18" s="1"/>
  <c r="BH295" i="18"/>
  <c r="BG295" i="18" s="1"/>
  <c r="CH292" i="18" s="1"/>
  <c r="BF295" i="18"/>
  <c r="BE295" i="18" s="1"/>
  <c r="AN202" i="18"/>
  <c r="AM202" i="18" s="1"/>
  <c r="AZ255" i="18"/>
  <c r="AY255" i="18" s="1"/>
  <c r="BB255" i="18"/>
  <c r="BA255" i="18" s="1"/>
  <c r="CG252" i="18" s="1"/>
  <c r="AP202" i="18"/>
  <c r="AO202" i="18" s="1"/>
  <c r="CE199" i="18" s="1"/>
  <c r="CJ337" i="18" l="1"/>
  <c r="BL317" i="18"/>
  <c r="BK317" i="18" s="1"/>
  <c r="BN317" i="18"/>
  <c r="BM317" i="18" s="1"/>
  <c r="CI314" i="18" s="1"/>
  <c r="BF296" i="18"/>
  <c r="BE296" i="18" s="1"/>
  <c r="BH296" i="18"/>
  <c r="BG296" i="18" s="1"/>
  <c r="CH293" i="18" s="1"/>
  <c r="AN203" i="18"/>
  <c r="AM203" i="18" s="1"/>
  <c r="AZ256" i="18"/>
  <c r="AY256" i="18" s="1"/>
  <c r="BB256" i="18"/>
  <c r="BA256" i="18" s="1"/>
  <c r="CG253" i="18" s="1"/>
  <c r="AP203" i="18"/>
  <c r="AO203" i="18" s="1"/>
  <c r="CE200" i="18" s="1"/>
  <c r="CJ338" i="18" l="1"/>
  <c r="BL318" i="18"/>
  <c r="BK318" i="18" s="1"/>
  <c r="BN318" i="18"/>
  <c r="BM318" i="18" s="1"/>
  <c r="CI315" i="18" s="1"/>
  <c r="BH297" i="18"/>
  <c r="BG297" i="18" s="1"/>
  <c r="CH294" i="18" s="1"/>
  <c r="BF297" i="18"/>
  <c r="BE297" i="18" s="1"/>
  <c r="AN204" i="18"/>
  <c r="AM204" i="18" s="1"/>
  <c r="AZ257" i="18"/>
  <c r="AY257" i="18" s="1"/>
  <c r="BB257" i="18"/>
  <c r="BA257" i="18" s="1"/>
  <c r="CG254" i="18" s="1"/>
  <c r="AP204" i="18"/>
  <c r="AO204" i="18" s="1"/>
  <c r="CE201" i="18" s="1"/>
  <c r="CJ339" i="18" l="1"/>
  <c r="BL319" i="18"/>
  <c r="BK319" i="18" s="1"/>
  <c r="BN319" i="18"/>
  <c r="BM319" i="18" s="1"/>
  <c r="CI316" i="18" s="1"/>
  <c r="AN205" i="18"/>
  <c r="AM205" i="18" s="1"/>
  <c r="BF298" i="18"/>
  <c r="BE298" i="18" s="1"/>
  <c r="BH298" i="18"/>
  <c r="BG298" i="18" s="1"/>
  <c r="CH295" i="18" s="1"/>
  <c r="AZ258" i="18"/>
  <c r="AY258" i="18" s="1"/>
  <c r="BB258" i="18"/>
  <c r="BA258" i="18" s="1"/>
  <c r="CG255" i="18" s="1"/>
  <c r="AP205" i="18"/>
  <c r="AO205" i="18" s="1"/>
  <c r="CE202" i="18" s="1"/>
  <c r="CJ340" i="18" l="1"/>
  <c r="BL320" i="18"/>
  <c r="BK320" i="18" s="1"/>
  <c r="BN320" i="18"/>
  <c r="BM320" i="18" s="1"/>
  <c r="CI317" i="18" s="1"/>
  <c r="BF299" i="18"/>
  <c r="BE299" i="18" s="1"/>
  <c r="BH299" i="18"/>
  <c r="BG299" i="18" s="1"/>
  <c r="CH296" i="18" s="1"/>
  <c r="AN206" i="18"/>
  <c r="AM206" i="18" s="1"/>
  <c r="AZ259" i="18"/>
  <c r="AY259" i="18" s="1"/>
  <c r="BB259" i="18"/>
  <c r="BA259" i="18" s="1"/>
  <c r="CG256" i="18" s="1"/>
  <c r="AP206" i="18"/>
  <c r="AO206" i="18" s="1"/>
  <c r="CE203" i="18" s="1"/>
  <c r="CJ341" i="18" l="1"/>
  <c r="BL321" i="18"/>
  <c r="BK321" i="18" s="1"/>
  <c r="BN321" i="18"/>
  <c r="BM321" i="18" s="1"/>
  <c r="CI318" i="18" s="1"/>
  <c r="BF300" i="18"/>
  <c r="BE300" i="18" s="1"/>
  <c r="BH300" i="18"/>
  <c r="BG300" i="18" s="1"/>
  <c r="CH297" i="18" s="1"/>
  <c r="AN207" i="18"/>
  <c r="AM207" i="18" s="1"/>
  <c r="AZ260" i="18"/>
  <c r="AY260" i="18" s="1"/>
  <c r="BB260" i="18"/>
  <c r="BA260" i="18" s="1"/>
  <c r="CG257" i="18" s="1"/>
  <c r="AP207" i="18"/>
  <c r="AO207" i="18" s="1"/>
  <c r="CE204" i="18" s="1"/>
  <c r="CJ342" i="18" l="1"/>
  <c r="BL322" i="18"/>
  <c r="BK322" i="18" s="1"/>
  <c r="BN322" i="18"/>
  <c r="BM322" i="18" s="1"/>
  <c r="CI319" i="18" s="1"/>
  <c r="BF301" i="18"/>
  <c r="BE301" i="18" s="1"/>
  <c r="BH301" i="18"/>
  <c r="BG301" i="18" s="1"/>
  <c r="CH298" i="18" s="1"/>
  <c r="AN208" i="18"/>
  <c r="AM208" i="18" s="1"/>
  <c r="AZ261" i="18"/>
  <c r="AY261" i="18" s="1"/>
  <c r="BB261" i="18"/>
  <c r="BA261" i="18" s="1"/>
  <c r="CG258" i="18" s="1"/>
  <c r="AP208" i="18"/>
  <c r="AO208" i="18" s="1"/>
  <c r="CE205" i="18" s="1"/>
  <c r="CJ343" i="18" l="1"/>
  <c r="BN323" i="18"/>
  <c r="BM323" i="18" s="1"/>
  <c r="CI320" i="18" s="1"/>
  <c r="BL323" i="18"/>
  <c r="BK323" i="18" s="1"/>
  <c r="BF302" i="18"/>
  <c r="BE302" i="18" s="1"/>
  <c r="BH302" i="18"/>
  <c r="BG302" i="18" s="1"/>
  <c r="CH299" i="18" s="1"/>
  <c r="AN209" i="18"/>
  <c r="AM209" i="18" s="1"/>
  <c r="AZ262" i="18"/>
  <c r="AY262" i="18" s="1"/>
  <c r="BB262" i="18"/>
  <c r="BA262" i="18" s="1"/>
  <c r="CG259" i="18" s="1"/>
  <c r="AP209" i="18"/>
  <c r="AO209" i="18" s="1"/>
  <c r="CE206" i="18" s="1"/>
  <c r="CJ344" i="18" l="1"/>
  <c r="BL324" i="18"/>
  <c r="BK324" i="18" s="1"/>
  <c r="BN324" i="18"/>
  <c r="BM324" i="18" s="1"/>
  <c r="CI321" i="18" s="1"/>
  <c r="BF303" i="18"/>
  <c r="BE303" i="18" s="1"/>
  <c r="BH303" i="18"/>
  <c r="BG303" i="18" s="1"/>
  <c r="CH300" i="18" s="1"/>
  <c r="AN210" i="18"/>
  <c r="AM210" i="18" s="1"/>
  <c r="AZ263" i="18"/>
  <c r="AY263" i="18" s="1"/>
  <c r="BB263" i="18"/>
  <c r="BA263" i="18" s="1"/>
  <c r="CG260" i="18" s="1"/>
  <c r="AP210" i="18"/>
  <c r="AO210" i="18" s="1"/>
  <c r="CE207" i="18" s="1"/>
  <c r="CJ345" i="18" l="1"/>
  <c r="BN325" i="18"/>
  <c r="BM325" i="18" s="1"/>
  <c r="CI322" i="18" s="1"/>
  <c r="BL325" i="18"/>
  <c r="BK325" i="18" s="1"/>
  <c r="BF304" i="18"/>
  <c r="BE304" i="18" s="1"/>
  <c r="BH304" i="18"/>
  <c r="BG304" i="18" s="1"/>
  <c r="CH301" i="18" s="1"/>
  <c r="AN211" i="18"/>
  <c r="AM211" i="18" s="1"/>
  <c r="AZ264" i="18"/>
  <c r="AY264" i="18" s="1"/>
  <c r="BB264" i="18"/>
  <c r="BA264" i="18" s="1"/>
  <c r="CG261" i="18" s="1"/>
  <c r="AP211" i="18"/>
  <c r="AO211" i="18" s="1"/>
  <c r="CE208" i="18" s="1"/>
  <c r="CJ346" i="18" l="1"/>
  <c r="BL326" i="18"/>
  <c r="BK326" i="18" s="1"/>
  <c r="BN326" i="18"/>
  <c r="BM326" i="18" s="1"/>
  <c r="CI323" i="18" s="1"/>
  <c r="BF305" i="18"/>
  <c r="BE305" i="18" s="1"/>
  <c r="BH305" i="18"/>
  <c r="BG305" i="18" s="1"/>
  <c r="CH302" i="18" s="1"/>
  <c r="AN212" i="18"/>
  <c r="AM212" i="18" s="1"/>
  <c r="AZ265" i="18"/>
  <c r="AY265" i="18" s="1"/>
  <c r="BB265" i="18"/>
  <c r="BA265" i="18" s="1"/>
  <c r="CG262" i="18" s="1"/>
  <c r="AP212" i="18"/>
  <c r="AO212" i="18" s="1"/>
  <c r="CE209" i="18" s="1"/>
  <c r="CJ347" i="18" l="1"/>
  <c r="BN327" i="18"/>
  <c r="BM327" i="18" s="1"/>
  <c r="CI324" i="18" s="1"/>
  <c r="BL327" i="18"/>
  <c r="BK327" i="18" s="1"/>
  <c r="BF306" i="18"/>
  <c r="BE306" i="18" s="1"/>
  <c r="BH306" i="18"/>
  <c r="BG306" i="18" s="1"/>
  <c r="CH303" i="18" s="1"/>
  <c r="AN213" i="18"/>
  <c r="AM213" i="18" s="1"/>
  <c r="AZ266" i="18"/>
  <c r="AY266" i="18" s="1"/>
  <c r="BB266" i="18"/>
  <c r="BA266" i="18" s="1"/>
  <c r="CG263" i="18" s="1"/>
  <c r="AP213" i="18"/>
  <c r="AO213" i="18" s="1"/>
  <c r="CE210" i="18" s="1"/>
  <c r="CJ348" i="18" l="1"/>
  <c r="BL328" i="18"/>
  <c r="BK328" i="18" s="1"/>
  <c r="BN328" i="18"/>
  <c r="BM328" i="18" s="1"/>
  <c r="CI325" i="18" s="1"/>
  <c r="BF307" i="18"/>
  <c r="BE307" i="18" s="1"/>
  <c r="BH307" i="18"/>
  <c r="BG307" i="18" s="1"/>
  <c r="CH304" i="18" s="1"/>
  <c r="AN214" i="18"/>
  <c r="AM214" i="18" s="1"/>
  <c r="AZ267" i="18"/>
  <c r="AY267" i="18" s="1"/>
  <c r="BB267" i="18"/>
  <c r="BA267" i="18" s="1"/>
  <c r="CG264" i="18" s="1"/>
  <c r="AP214" i="18"/>
  <c r="AO214" i="18" s="1"/>
  <c r="CE211" i="18" s="1"/>
  <c r="CJ349" i="18" l="1"/>
  <c r="BL329" i="18"/>
  <c r="BK329" i="18" s="1"/>
  <c r="BN329" i="18"/>
  <c r="BM329" i="18" s="1"/>
  <c r="CI326" i="18" s="1"/>
  <c r="BF308" i="18"/>
  <c r="BE308" i="18" s="1"/>
  <c r="BH308" i="18"/>
  <c r="BG308" i="18" s="1"/>
  <c r="CH305" i="18" s="1"/>
  <c r="AN215" i="18"/>
  <c r="AM215" i="18" s="1"/>
  <c r="AZ268" i="18"/>
  <c r="AY268" i="18" s="1"/>
  <c r="BB268" i="18"/>
  <c r="BA268" i="18" s="1"/>
  <c r="CG265" i="18" s="1"/>
  <c r="AP215" i="18"/>
  <c r="AO215" i="18" s="1"/>
  <c r="CE212" i="18" s="1"/>
  <c r="CJ350" i="18" l="1"/>
  <c r="BN330" i="18"/>
  <c r="BM330" i="18" s="1"/>
  <c r="CI327" i="18" s="1"/>
  <c r="BL330" i="18"/>
  <c r="BK330" i="18" s="1"/>
  <c r="BF309" i="18"/>
  <c r="BE309" i="18" s="1"/>
  <c r="BH309" i="18"/>
  <c r="BG309" i="18" s="1"/>
  <c r="CH306" i="18" s="1"/>
  <c r="AN216" i="18"/>
  <c r="AM216" i="18" s="1"/>
  <c r="AZ269" i="18"/>
  <c r="AY269" i="18" s="1"/>
  <c r="BB269" i="18"/>
  <c r="BA269" i="18" s="1"/>
  <c r="CG266" i="18" s="1"/>
  <c r="AP216" i="18"/>
  <c r="AO216" i="18" s="1"/>
  <c r="CE213" i="18" s="1"/>
  <c r="CJ351" i="18" l="1"/>
  <c r="BL331" i="18"/>
  <c r="BK331" i="18" s="1"/>
  <c r="BN331" i="18"/>
  <c r="BM331" i="18" s="1"/>
  <c r="CI328" i="18" s="1"/>
  <c r="BH310" i="18"/>
  <c r="BG310" i="18" s="1"/>
  <c r="CH307" i="18" s="1"/>
  <c r="BF310" i="18"/>
  <c r="BE310" i="18" s="1"/>
  <c r="AN217" i="18"/>
  <c r="AM217" i="18" s="1"/>
  <c r="AZ270" i="18"/>
  <c r="AY270" i="18" s="1"/>
  <c r="BB270" i="18"/>
  <c r="BA270" i="18" s="1"/>
  <c r="CG267" i="18" s="1"/>
  <c r="AP217" i="18"/>
  <c r="AO217" i="18" s="1"/>
  <c r="CE214" i="18" s="1"/>
  <c r="CJ352" i="18" l="1"/>
  <c r="BL332" i="18"/>
  <c r="BK332" i="18" s="1"/>
  <c r="BN332" i="18"/>
  <c r="BM332" i="18" s="1"/>
  <c r="CI329" i="18" s="1"/>
  <c r="BH311" i="18"/>
  <c r="BG311" i="18" s="1"/>
  <c r="CH308" i="18" s="1"/>
  <c r="BF311" i="18"/>
  <c r="BE311" i="18" s="1"/>
  <c r="AN218" i="18"/>
  <c r="AM218" i="18" s="1"/>
  <c r="AZ271" i="18"/>
  <c r="AY271" i="18" s="1"/>
  <c r="BB271" i="18"/>
  <c r="BA271" i="18" s="1"/>
  <c r="CG268" i="18" s="1"/>
  <c r="AP218" i="18"/>
  <c r="AO218" i="18" s="1"/>
  <c r="CE215" i="18" s="1"/>
  <c r="CJ353" i="18" l="1"/>
  <c r="BL333" i="18"/>
  <c r="BK333" i="18" s="1"/>
  <c r="BN333" i="18"/>
  <c r="BM333" i="18" s="1"/>
  <c r="CI330" i="18" s="1"/>
  <c r="BF312" i="18"/>
  <c r="BE312" i="18" s="1"/>
  <c r="BH312" i="18"/>
  <c r="BG312" i="18" s="1"/>
  <c r="CH309" i="18" s="1"/>
  <c r="AN219" i="18"/>
  <c r="AM219" i="18" s="1"/>
  <c r="AZ272" i="18"/>
  <c r="AY272" i="18" s="1"/>
  <c r="BB272" i="18"/>
  <c r="BA272" i="18" s="1"/>
  <c r="CG269" i="18" s="1"/>
  <c r="AP219" i="18"/>
  <c r="AO219" i="18" s="1"/>
  <c r="CE216" i="18" s="1"/>
  <c r="CJ354" i="18" l="1"/>
  <c r="BN334" i="18"/>
  <c r="BM334" i="18" s="1"/>
  <c r="CI331" i="18" s="1"/>
  <c r="BL334" i="18"/>
  <c r="BK334" i="18" s="1"/>
  <c r="BH313" i="18"/>
  <c r="BG313" i="18" s="1"/>
  <c r="CH310" i="18" s="1"/>
  <c r="BF313" i="18"/>
  <c r="BE313" i="18" s="1"/>
  <c r="AN220" i="18"/>
  <c r="AM220" i="18" s="1"/>
  <c r="AZ273" i="18"/>
  <c r="AY273" i="18" s="1"/>
  <c r="BB273" i="18"/>
  <c r="BA273" i="18" s="1"/>
  <c r="CG270" i="18" s="1"/>
  <c r="AP220" i="18"/>
  <c r="AO220" i="18" s="1"/>
  <c r="CE217" i="18" s="1"/>
  <c r="CJ355" i="18" l="1"/>
  <c r="BL335" i="18"/>
  <c r="BK335" i="18" s="1"/>
  <c r="BN335" i="18"/>
  <c r="BM335" i="18" s="1"/>
  <c r="CI332" i="18" s="1"/>
  <c r="BH314" i="18"/>
  <c r="BG314" i="18" s="1"/>
  <c r="CH311" i="18" s="1"/>
  <c r="BF314" i="18"/>
  <c r="BE314" i="18" s="1"/>
  <c r="AN221" i="18"/>
  <c r="AM221" i="18" s="1"/>
  <c r="AZ274" i="18"/>
  <c r="AY274" i="18" s="1"/>
  <c r="BB274" i="18"/>
  <c r="BA274" i="18" s="1"/>
  <c r="CG271" i="18" s="1"/>
  <c r="AP221" i="18"/>
  <c r="AO221" i="18" s="1"/>
  <c r="CE218" i="18" s="1"/>
  <c r="CJ356" i="18" l="1"/>
  <c r="BN336" i="18"/>
  <c r="BM336" i="18" s="1"/>
  <c r="CI333" i="18" s="1"/>
  <c r="BL336" i="18"/>
  <c r="BK336" i="18" s="1"/>
  <c r="BH315" i="18"/>
  <c r="BG315" i="18" s="1"/>
  <c r="CH312" i="18" s="1"/>
  <c r="BF315" i="18"/>
  <c r="BE315" i="18" s="1"/>
  <c r="AN222" i="18"/>
  <c r="AM222" i="18" s="1"/>
  <c r="AZ275" i="18"/>
  <c r="AY275" i="18" s="1"/>
  <c r="BB275" i="18"/>
  <c r="BA275" i="18" s="1"/>
  <c r="CG272" i="18" s="1"/>
  <c r="AP222" i="18"/>
  <c r="AO222" i="18" s="1"/>
  <c r="CE219" i="18" s="1"/>
  <c r="CJ357" i="18" l="1"/>
  <c r="BN337" i="18"/>
  <c r="BM337" i="18" s="1"/>
  <c r="CI334" i="18" s="1"/>
  <c r="BL337" i="18"/>
  <c r="BK337" i="18" s="1"/>
  <c r="BH316" i="18"/>
  <c r="BG316" i="18" s="1"/>
  <c r="CH313" i="18" s="1"/>
  <c r="BF316" i="18"/>
  <c r="BE316" i="18" s="1"/>
  <c r="AN223" i="18"/>
  <c r="AM223" i="18" s="1"/>
  <c r="AZ276" i="18"/>
  <c r="AY276" i="18" s="1"/>
  <c r="BB276" i="18"/>
  <c r="BA276" i="18" s="1"/>
  <c r="CG273" i="18" s="1"/>
  <c r="AP223" i="18"/>
  <c r="AO223" i="18" s="1"/>
  <c r="CE220" i="18" s="1"/>
  <c r="CJ358" i="18" l="1"/>
  <c r="BL338" i="18"/>
  <c r="BK338" i="18" s="1"/>
  <c r="BN338" i="18"/>
  <c r="BM338" i="18" s="1"/>
  <c r="CI335" i="18" s="1"/>
  <c r="BF317" i="18"/>
  <c r="BE317" i="18" s="1"/>
  <c r="BH317" i="18"/>
  <c r="BG317" i="18" s="1"/>
  <c r="CH314" i="18" s="1"/>
  <c r="AN224" i="18"/>
  <c r="AM224" i="18" s="1"/>
  <c r="AZ277" i="18"/>
  <c r="AY277" i="18" s="1"/>
  <c r="BB277" i="18"/>
  <c r="BA277" i="18" s="1"/>
  <c r="CG274" i="18" s="1"/>
  <c r="AP224" i="18"/>
  <c r="AO224" i="18" s="1"/>
  <c r="CE221" i="18" s="1"/>
  <c r="CJ359" i="18" l="1"/>
  <c r="BN339" i="18"/>
  <c r="BM339" i="18" s="1"/>
  <c r="CI336" i="18" s="1"/>
  <c r="BL339" i="18"/>
  <c r="BK339" i="18" s="1"/>
  <c r="BF318" i="18"/>
  <c r="BE318" i="18" s="1"/>
  <c r="BH318" i="18"/>
  <c r="BG318" i="18" s="1"/>
  <c r="CH315" i="18" s="1"/>
  <c r="AN225" i="18"/>
  <c r="AM225" i="18" s="1"/>
  <c r="AZ278" i="18"/>
  <c r="AY278" i="18" s="1"/>
  <c r="BB278" i="18"/>
  <c r="BA278" i="18" s="1"/>
  <c r="CG275" i="18" s="1"/>
  <c r="AP225" i="18"/>
  <c r="AO225" i="18" s="1"/>
  <c r="CE222" i="18" s="1"/>
  <c r="CJ360" i="18" l="1"/>
  <c r="BL340" i="18"/>
  <c r="BK340" i="18" s="1"/>
  <c r="BN340" i="18"/>
  <c r="BM340" i="18" s="1"/>
  <c r="CI337" i="18" s="1"/>
  <c r="BF319" i="18"/>
  <c r="BE319" i="18" s="1"/>
  <c r="BH319" i="18"/>
  <c r="BG319" i="18" s="1"/>
  <c r="CH316" i="18" s="1"/>
  <c r="AN226" i="18"/>
  <c r="AM226" i="18" s="1"/>
  <c r="AZ279" i="18"/>
  <c r="AY279" i="18" s="1"/>
  <c r="BB279" i="18"/>
  <c r="BA279" i="18" s="1"/>
  <c r="CG276" i="18" s="1"/>
  <c r="AP226" i="18"/>
  <c r="AO226" i="18" s="1"/>
  <c r="CE223" i="18" s="1"/>
  <c r="CJ361" i="18" l="1"/>
  <c r="BL341" i="18"/>
  <c r="BK341" i="18" s="1"/>
  <c r="BN341" i="18"/>
  <c r="BM341" i="18" s="1"/>
  <c r="CI338" i="18" s="1"/>
  <c r="BF320" i="18"/>
  <c r="BE320" i="18" s="1"/>
  <c r="BH320" i="18"/>
  <c r="BG320" i="18" s="1"/>
  <c r="CH317" i="18" s="1"/>
  <c r="AN227" i="18"/>
  <c r="AM227" i="18" s="1"/>
  <c r="AZ280" i="18"/>
  <c r="AY280" i="18" s="1"/>
  <c r="BB280" i="18"/>
  <c r="BA280" i="18" s="1"/>
  <c r="CG277" i="18" s="1"/>
  <c r="AP227" i="18"/>
  <c r="AO227" i="18" s="1"/>
  <c r="CE224" i="18" s="1"/>
  <c r="CJ362" i="18" l="1"/>
  <c r="BN342" i="18"/>
  <c r="BM342" i="18" s="1"/>
  <c r="CI339" i="18" s="1"/>
  <c r="BL342" i="18"/>
  <c r="BK342" i="18" s="1"/>
  <c r="BF321" i="18"/>
  <c r="BE321" i="18" s="1"/>
  <c r="BH321" i="18"/>
  <c r="BG321" i="18" s="1"/>
  <c r="CH318" i="18" s="1"/>
  <c r="AN228" i="18"/>
  <c r="AM228" i="18" s="1"/>
  <c r="AZ281" i="18"/>
  <c r="AY281" i="18" s="1"/>
  <c r="BB281" i="18"/>
  <c r="BA281" i="18" s="1"/>
  <c r="CG278" i="18" s="1"/>
  <c r="AP228" i="18"/>
  <c r="AO228" i="18" s="1"/>
  <c r="CE225" i="18" s="1"/>
  <c r="CJ363" i="18" l="1"/>
  <c r="BL343" i="18"/>
  <c r="BK343" i="18" s="1"/>
  <c r="BN343" i="18"/>
  <c r="BM343" i="18" s="1"/>
  <c r="CI340" i="18" s="1"/>
  <c r="BF322" i="18"/>
  <c r="BE322" i="18" s="1"/>
  <c r="BH322" i="18"/>
  <c r="BG322" i="18" s="1"/>
  <c r="CH319" i="18" s="1"/>
  <c r="AN229" i="18"/>
  <c r="AM229" i="18" s="1"/>
  <c r="AZ282" i="18"/>
  <c r="AY282" i="18" s="1"/>
  <c r="BB282" i="18"/>
  <c r="BA282" i="18" s="1"/>
  <c r="CG279" i="18" s="1"/>
  <c r="AP229" i="18"/>
  <c r="AO229" i="18" s="1"/>
  <c r="CE226" i="18" s="1"/>
  <c r="CJ364" i="18" l="1"/>
  <c r="BN344" i="18"/>
  <c r="BM344" i="18" s="1"/>
  <c r="CI341" i="18" s="1"/>
  <c r="BL344" i="18"/>
  <c r="BK344" i="18" s="1"/>
  <c r="BF323" i="18"/>
  <c r="BE323" i="18" s="1"/>
  <c r="BH323" i="18"/>
  <c r="BG323" i="18" s="1"/>
  <c r="CH320" i="18" s="1"/>
  <c r="AN230" i="18"/>
  <c r="AM230" i="18" s="1"/>
  <c r="AZ283" i="18"/>
  <c r="AY283" i="18" s="1"/>
  <c r="BB283" i="18"/>
  <c r="BA283" i="18" s="1"/>
  <c r="CG280" i="18" s="1"/>
  <c r="AP230" i="18"/>
  <c r="AO230" i="18" s="1"/>
  <c r="CE227" i="18" s="1"/>
  <c r="CJ365" i="18" l="1"/>
  <c r="BL345" i="18"/>
  <c r="BK345" i="18" s="1"/>
  <c r="BN345" i="18"/>
  <c r="BM345" i="18" s="1"/>
  <c r="CI342" i="18" s="1"/>
  <c r="BH324" i="18"/>
  <c r="BG324" i="18" s="1"/>
  <c r="CH321" i="18" s="1"/>
  <c r="BF324" i="18"/>
  <c r="BE324" i="18" s="1"/>
  <c r="AN231" i="18"/>
  <c r="AM231" i="18" s="1"/>
  <c r="AZ284" i="18"/>
  <c r="AY284" i="18" s="1"/>
  <c r="BB284" i="18"/>
  <c r="BA284" i="18" s="1"/>
  <c r="CG281" i="18" s="1"/>
  <c r="AP231" i="18"/>
  <c r="AO231" i="18" s="1"/>
  <c r="CE228" i="18" s="1"/>
  <c r="CJ366" i="18" l="1"/>
  <c r="BN346" i="18"/>
  <c r="BM346" i="18" s="1"/>
  <c r="CI343" i="18" s="1"/>
  <c r="BL346" i="18"/>
  <c r="BK346" i="18" s="1"/>
  <c r="BF325" i="18"/>
  <c r="BE325" i="18" s="1"/>
  <c r="BH325" i="18"/>
  <c r="BG325" i="18" s="1"/>
  <c r="CH322" i="18" s="1"/>
  <c r="AN232" i="18"/>
  <c r="AM232" i="18" s="1"/>
  <c r="AZ285" i="18"/>
  <c r="AY285" i="18" s="1"/>
  <c r="BB285" i="18"/>
  <c r="BA285" i="18" s="1"/>
  <c r="CG282" i="18" s="1"/>
  <c r="AP232" i="18"/>
  <c r="AO232" i="18" s="1"/>
  <c r="CE229" i="18" s="1"/>
  <c r="CJ367" i="18" l="1"/>
  <c r="BN347" i="18"/>
  <c r="BM347" i="18" s="1"/>
  <c r="CI344" i="18" s="1"/>
  <c r="BL347" i="18"/>
  <c r="BK347" i="18" s="1"/>
  <c r="BF326" i="18"/>
  <c r="BE326" i="18" s="1"/>
  <c r="BH326" i="18"/>
  <c r="BG326" i="18" s="1"/>
  <c r="CH323" i="18" s="1"/>
  <c r="AN233" i="18"/>
  <c r="AM233" i="18" s="1"/>
  <c r="AZ286" i="18"/>
  <c r="AY286" i="18" s="1"/>
  <c r="BB286" i="18"/>
  <c r="BA286" i="18" s="1"/>
  <c r="CG283" i="18" s="1"/>
  <c r="AP233" i="18"/>
  <c r="AO233" i="18" s="1"/>
  <c r="CE230" i="18" s="1"/>
  <c r="CJ368" i="18" l="1"/>
  <c r="BL348" i="18"/>
  <c r="BK348" i="18" s="1"/>
  <c r="BN348" i="18"/>
  <c r="BM348" i="18" s="1"/>
  <c r="CI345" i="18" s="1"/>
  <c r="BF327" i="18"/>
  <c r="BE327" i="18" s="1"/>
  <c r="BH327" i="18"/>
  <c r="BG327" i="18" s="1"/>
  <c r="CH324" i="18" s="1"/>
  <c r="AN234" i="18"/>
  <c r="AM234" i="18" s="1"/>
  <c r="AZ287" i="18"/>
  <c r="AY287" i="18" s="1"/>
  <c r="BB287" i="18"/>
  <c r="BA287" i="18" s="1"/>
  <c r="CG284" i="18" s="1"/>
  <c r="AP234" i="18"/>
  <c r="AO234" i="18" s="1"/>
  <c r="CE231" i="18" s="1"/>
  <c r="CJ369" i="18" l="1"/>
  <c r="BL349" i="18"/>
  <c r="BK349" i="18" s="1"/>
  <c r="BN349" i="18"/>
  <c r="BM349" i="18" s="1"/>
  <c r="CI346" i="18" s="1"/>
  <c r="BH328" i="18"/>
  <c r="BG328" i="18" s="1"/>
  <c r="CH325" i="18" s="1"/>
  <c r="BF328" i="18"/>
  <c r="BE328" i="18" s="1"/>
  <c r="AN235" i="18"/>
  <c r="AM235" i="18" s="1"/>
  <c r="AZ288" i="18"/>
  <c r="AY288" i="18" s="1"/>
  <c r="BB288" i="18"/>
  <c r="BA288" i="18" s="1"/>
  <c r="CG285" i="18" s="1"/>
  <c r="AP235" i="18"/>
  <c r="AO235" i="18" s="1"/>
  <c r="CE232" i="18" s="1"/>
  <c r="CJ370" i="18" l="1"/>
  <c r="BN350" i="18"/>
  <c r="BM350" i="18" s="1"/>
  <c r="CI347" i="18" s="1"/>
  <c r="BL350" i="18"/>
  <c r="BK350" i="18" s="1"/>
  <c r="BH329" i="18"/>
  <c r="BG329" i="18" s="1"/>
  <c r="CH326" i="18" s="1"/>
  <c r="BF329" i="18"/>
  <c r="BE329" i="18" s="1"/>
  <c r="AN236" i="18"/>
  <c r="AM236" i="18" s="1"/>
  <c r="AZ289" i="18"/>
  <c r="AY289" i="18" s="1"/>
  <c r="BB289" i="18"/>
  <c r="BA289" i="18" s="1"/>
  <c r="CG286" i="18" s="1"/>
  <c r="AP236" i="18"/>
  <c r="AO236" i="18" s="1"/>
  <c r="CE233" i="18" s="1"/>
  <c r="CJ371" i="18" l="1"/>
  <c r="BN351" i="18"/>
  <c r="BM351" i="18" s="1"/>
  <c r="CI348" i="18" s="1"/>
  <c r="BL351" i="18"/>
  <c r="BK351" i="18" s="1"/>
  <c r="BH330" i="18"/>
  <c r="BG330" i="18" s="1"/>
  <c r="CH327" i="18" s="1"/>
  <c r="BF330" i="18"/>
  <c r="BE330" i="18" s="1"/>
  <c r="AN237" i="18"/>
  <c r="AM237" i="18" s="1"/>
  <c r="AZ290" i="18"/>
  <c r="AY290" i="18" s="1"/>
  <c r="BB290" i="18"/>
  <c r="BA290" i="18" s="1"/>
  <c r="CG287" i="18" s="1"/>
  <c r="AP237" i="18"/>
  <c r="AO237" i="18" s="1"/>
  <c r="CE234" i="18" s="1"/>
  <c r="CJ372" i="18" l="1"/>
  <c r="BN352" i="18"/>
  <c r="BM352" i="18" s="1"/>
  <c r="CI349" i="18" s="1"/>
  <c r="BL352" i="18"/>
  <c r="BK352" i="18" s="1"/>
  <c r="BF331" i="18"/>
  <c r="BE331" i="18" s="1"/>
  <c r="BH331" i="18"/>
  <c r="BG331" i="18" s="1"/>
  <c r="CH328" i="18" s="1"/>
  <c r="AN238" i="18"/>
  <c r="AM238" i="18" s="1"/>
  <c r="AZ291" i="18"/>
  <c r="AY291" i="18" s="1"/>
  <c r="BB291" i="18"/>
  <c r="BA291" i="18" s="1"/>
  <c r="CG288" i="18" s="1"/>
  <c r="AP238" i="18"/>
  <c r="AO238" i="18" s="1"/>
  <c r="CE235" i="18" s="1"/>
  <c r="CJ373" i="18" l="1"/>
  <c r="BN353" i="18"/>
  <c r="BM353" i="18" s="1"/>
  <c r="CI350" i="18" s="1"/>
  <c r="BL353" i="18"/>
  <c r="BK353" i="18" s="1"/>
  <c r="BF332" i="18"/>
  <c r="BE332" i="18" s="1"/>
  <c r="BH332" i="18"/>
  <c r="BG332" i="18" s="1"/>
  <c r="CH329" i="18" s="1"/>
  <c r="AN239" i="18"/>
  <c r="AM239" i="18" s="1"/>
  <c r="AZ292" i="18"/>
  <c r="AY292" i="18" s="1"/>
  <c r="BB292" i="18"/>
  <c r="BA292" i="18" s="1"/>
  <c r="CG289" i="18" s="1"/>
  <c r="AP239" i="18"/>
  <c r="AO239" i="18" s="1"/>
  <c r="CE236" i="18" s="1"/>
  <c r="CJ374" i="18" l="1"/>
  <c r="BN354" i="18"/>
  <c r="BM354" i="18" s="1"/>
  <c r="CI351" i="18" s="1"/>
  <c r="BL354" i="18"/>
  <c r="BK354" i="18" s="1"/>
  <c r="BF333" i="18"/>
  <c r="BE333" i="18" s="1"/>
  <c r="BH333" i="18"/>
  <c r="BG333" i="18" s="1"/>
  <c r="CH330" i="18" s="1"/>
  <c r="AN240" i="18"/>
  <c r="AM240" i="18" s="1"/>
  <c r="AZ293" i="18"/>
  <c r="AY293" i="18" s="1"/>
  <c r="BB293" i="18"/>
  <c r="BA293" i="18" s="1"/>
  <c r="CG290" i="18" s="1"/>
  <c r="AP240" i="18"/>
  <c r="AO240" i="18" s="1"/>
  <c r="CE237" i="18" s="1"/>
  <c r="CJ375" i="18" l="1"/>
  <c r="BN355" i="18"/>
  <c r="BM355" i="18" s="1"/>
  <c r="CI352" i="18" s="1"/>
  <c r="BL355" i="18"/>
  <c r="BK355" i="18" s="1"/>
  <c r="BF334" i="18"/>
  <c r="BE334" i="18" s="1"/>
  <c r="BH334" i="18"/>
  <c r="BG334" i="18" s="1"/>
  <c r="CH331" i="18" s="1"/>
  <c r="AN241" i="18"/>
  <c r="AM241" i="18" s="1"/>
  <c r="AZ294" i="18"/>
  <c r="AY294" i="18" s="1"/>
  <c r="BB294" i="18"/>
  <c r="BA294" i="18" s="1"/>
  <c r="CG291" i="18" s="1"/>
  <c r="AP241" i="18"/>
  <c r="AO241" i="18" s="1"/>
  <c r="CE238" i="18" s="1"/>
  <c r="CJ376" i="18" l="1"/>
  <c r="BL356" i="18"/>
  <c r="BK356" i="18" s="1"/>
  <c r="BN356" i="18"/>
  <c r="BM356" i="18" s="1"/>
  <c r="CI353" i="18" s="1"/>
  <c r="BF335" i="18"/>
  <c r="BE335" i="18" s="1"/>
  <c r="BH335" i="18"/>
  <c r="BG335" i="18" s="1"/>
  <c r="CH332" i="18" s="1"/>
  <c r="AN242" i="18"/>
  <c r="AM242" i="18" s="1"/>
  <c r="AZ295" i="18"/>
  <c r="AY295" i="18" s="1"/>
  <c r="BB295" i="18"/>
  <c r="BA295" i="18" s="1"/>
  <c r="CG292" i="18" s="1"/>
  <c r="AP242" i="18"/>
  <c r="AO242" i="18" s="1"/>
  <c r="CE239" i="18" s="1"/>
  <c r="CJ377" i="18" l="1"/>
  <c r="BL357" i="18"/>
  <c r="BK357" i="18" s="1"/>
  <c r="BN357" i="18"/>
  <c r="BM357" i="18" s="1"/>
  <c r="CI354" i="18" s="1"/>
  <c r="BF336" i="18"/>
  <c r="BE336" i="18" s="1"/>
  <c r="BH336" i="18"/>
  <c r="BG336" i="18" s="1"/>
  <c r="CH333" i="18" s="1"/>
  <c r="AN243" i="18"/>
  <c r="AM243" i="18" s="1"/>
  <c r="AZ296" i="18"/>
  <c r="AY296" i="18" s="1"/>
  <c r="BB296" i="18"/>
  <c r="BA296" i="18" s="1"/>
  <c r="CG293" i="18" s="1"/>
  <c r="AP243" i="18"/>
  <c r="AO243" i="18" s="1"/>
  <c r="CE240" i="18" s="1"/>
  <c r="CJ378" i="18" l="1"/>
  <c r="BN358" i="18"/>
  <c r="BM358" i="18" s="1"/>
  <c r="CI355" i="18" s="1"/>
  <c r="BL358" i="18"/>
  <c r="BK358" i="18" s="1"/>
  <c r="BF337" i="18"/>
  <c r="BE337" i="18" s="1"/>
  <c r="BH337" i="18"/>
  <c r="BG337" i="18" s="1"/>
  <c r="CH334" i="18" s="1"/>
  <c r="AN244" i="18"/>
  <c r="AM244" i="18" s="1"/>
  <c r="AZ297" i="18"/>
  <c r="AY297" i="18" s="1"/>
  <c r="BB297" i="18"/>
  <c r="BA297" i="18" s="1"/>
  <c r="CG294" i="18" s="1"/>
  <c r="AP244" i="18"/>
  <c r="AO244" i="18" s="1"/>
  <c r="CE241" i="18" s="1"/>
  <c r="CJ379" i="18" l="1"/>
  <c r="BN359" i="18"/>
  <c r="BM359" i="18" s="1"/>
  <c r="CI356" i="18" s="1"/>
  <c r="BL359" i="18"/>
  <c r="BK359" i="18" s="1"/>
  <c r="BF338" i="18"/>
  <c r="BE338" i="18" s="1"/>
  <c r="BH338" i="18"/>
  <c r="BG338" i="18" s="1"/>
  <c r="CH335" i="18" s="1"/>
  <c r="AN245" i="18"/>
  <c r="AM245" i="18" s="1"/>
  <c r="AZ298" i="18"/>
  <c r="AY298" i="18" s="1"/>
  <c r="BB298" i="18"/>
  <c r="BA298" i="18" s="1"/>
  <c r="CG295" i="18" s="1"/>
  <c r="AP245" i="18"/>
  <c r="AO245" i="18" s="1"/>
  <c r="CE242" i="18" s="1"/>
  <c r="CJ380" i="18" l="1"/>
  <c r="BN360" i="18"/>
  <c r="BM360" i="18" s="1"/>
  <c r="CI357" i="18" s="1"/>
  <c r="BL360" i="18"/>
  <c r="BK360" i="18" s="1"/>
  <c r="BF339" i="18"/>
  <c r="BE339" i="18" s="1"/>
  <c r="BH339" i="18"/>
  <c r="BG339" i="18" s="1"/>
  <c r="CH336" i="18" s="1"/>
  <c r="AN246" i="18"/>
  <c r="AM246" i="18" s="1"/>
  <c r="AZ299" i="18"/>
  <c r="AY299" i="18" s="1"/>
  <c r="BB299" i="18"/>
  <c r="BA299" i="18" s="1"/>
  <c r="CG296" i="18" s="1"/>
  <c r="AP246" i="18"/>
  <c r="AO246" i="18" s="1"/>
  <c r="CE243" i="18" s="1"/>
  <c r="CJ381" i="18" l="1"/>
  <c r="BN361" i="18"/>
  <c r="BM361" i="18" s="1"/>
  <c r="CI358" i="18" s="1"/>
  <c r="BL361" i="18"/>
  <c r="BK361" i="18" s="1"/>
  <c r="BF340" i="18"/>
  <c r="BE340" i="18" s="1"/>
  <c r="BH340" i="18"/>
  <c r="BG340" i="18" s="1"/>
  <c r="CH337" i="18" s="1"/>
  <c r="AN247" i="18"/>
  <c r="AM247" i="18" s="1"/>
  <c r="AZ300" i="18"/>
  <c r="AY300" i="18" s="1"/>
  <c r="BB300" i="18"/>
  <c r="BA300" i="18" s="1"/>
  <c r="CG297" i="18" s="1"/>
  <c r="AP247" i="18"/>
  <c r="AO247" i="18" s="1"/>
  <c r="CE244" i="18" s="1"/>
  <c r="CJ382" i="18" l="1"/>
  <c r="BN362" i="18"/>
  <c r="BM362" i="18" s="1"/>
  <c r="CI359" i="18" s="1"/>
  <c r="BL362" i="18"/>
  <c r="BK362" i="18" s="1"/>
  <c r="BF341" i="18"/>
  <c r="BE341" i="18" s="1"/>
  <c r="BH341" i="18"/>
  <c r="BG341" i="18" s="1"/>
  <c r="CH338" i="18" s="1"/>
  <c r="AN248" i="18"/>
  <c r="AM248" i="18" s="1"/>
  <c r="AZ301" i="18"/>
  <c r="AY301" i="18" s="1"/>
  <c r="BB301" i="18"/>
  <c r="BA301" i="18" s="1"/>
  <c r="CG298" i="18" s="1"/>
  <c r="AP248" i="18"/>
  <c r="AO248" i="18" s="1"/>
  <c r="CE245" i="18" s="1"/>
  <c r="CJ383" i="18" l="1"/>
  <c r="BL363" i="18"/>
  <c r="BK363" i="18" s="1"/>
  <c r="BN363" i="18"/>
  <c r="BM363" i="18" s="1"/>
  <c r="CI360" i="18" s="1"/>
  <c r="BF342" i="18"/>
  <c r="BE342" i="18" s="1"/>
  <c r="BH342" i="18"/>
  <c r="BG342" i="18" s="1"/>
  <c r="AN249" i="18"/>
  <c r="AM249" i="18" s="1"/>
  <c r="AZ302" i="18"/>
  <c r="AY302" i="18" s="1"/>
  <c r="BB302" i="18"/>
  <c r="BA302" i="18" s="1"/>
  <c r="CG299" i="18" s="1"/>
  <c r="AP249" i="18"/>
  <c r="AO249" i="18" s="1"/>
  <c r="CE246" i="18" s="1"/>
  <c r="CJ384" i="18" l="1"/>
  <c r="BN364" i="18"/>
  <c r="BM364" i="18" s="1"/>
  <c r="CI361" i="18" s="1"/>
  <c r="BL364" i="18"/>
  <c r="BK364" i="18" s="1"/>
  <c r="BF343" i="18"/>
  <c r="BE343" i="18" s="1"/>
  <c r="BH343" i="18"/>
  <c r="BG343" i="18" s="1"/>
  <c r="CH339" i="18"/>
  <c r="AN250" i="18"/>
  <c r="AM250" i="18" s="1"/>
  <c r="AZ303" i="18"/>
  <c r="AY303" i="18" s="1"/>
  <c r="BB303" i="18"/>
  <c r="BA303" i="18" s="1"/>
  <c r="CG300" i="18" s="1"/>
  <c r="AP250" i="18"/>
  <c r="AO250" i="18" s="1"/>
  <c r="CE247" i="18" s="1"/>
  <c r="CJ385" i="18" l="1"/>
  <c r="BL365" i="18"/>
  <c r="BK365" i="18" s="1"/>
  <c r="BN365" i="18"/>
  <c r="BM365" i="18" s="1"/>
  <c r="CI362" i="18" s="1"/>
  <c r="BF344" i="18"/>
  <c r="BE344" i="18" s="1"/>
  <c r="BH344" i="18"/>
  <c r="BG344" i="18" s="1"/>
  <c r="CH340" i="18"/>
  <c r="AN251" i="18"/>
  <c r="AM251" i="18" s="1"/>
  <c r="AZ304" i="18"/>
  <c r="AY304" i="18" s="1"/>
  <c r="BB304" i="18"/>
  <c r="BA304" i="18" s="1"/>
  <c r="CG301" i="18" s="1"/>
  <c r="AP251" i="18"/>
  <c r="AO251" i="18" s="1"/>
  <c r="CE248" i="18" s="1"/>
  <c r="CJ386" i="18" l="1"/>
  <c r="BL366" i="18"/>
  <c r="BK366" i="18" s="1"/>
  <c r="BN366" i="18"/>
  <c r="BM366" i="18" s="1"/>
  <c r="CI363" i="18" s="1"/>
  <c r="BF345" i="18"/>
  <c r="BE345" i="18" s="1"/>
  <c r="BH345" i="18"/>
  <c r="BG345" i="18" s="1"/>
  <c r="CH342" i="18" s="1"/>
  <c r="CH341" i="18"/>
  <c r="AN252" i="18"/>
  <c r="AM252" i="18" s="1"/>
  <c r="AZ305" i="18"/>
  <c r="AY305" i="18" s="1"/>
  <c r="BB305" i="18"/>
  <c r="BA305" i="18" s="1"/>
  <c r="CG302" i="18" s="1"/>
  <c r="AP252" i="18"/>
  <c r="AO252" i="18" s="1"/>
  <c r="CE249" i="18" s="1"/>
  <c r="CJ387" i="18" l="1"/>
  <c r="BN367" i="18"/>
  <c r="BM367" i="18" s="1"/>
  <c r="CI364" i="18" s="1"/>
  <c r="BL367" i="18"/>
  <c r="BK367" i="18" s="1"/>
  <c r="BF346" i="18"/>
  <c r="BE346" i="18" s="1"/>
  <c r="BH346" i="18"/>
  <c r="BG346" i="18" s="1"/>
  <c r="CH343" i="18" s="1"/>
  <c r="AN253" i="18"/>
  <c r="AM253" i="18" s="1"/>
  <c r="AZ306" i="18"/>
  <c r="AY306" i="18" s="1"/>
  <c r="BB306" i="18"/>
  <c r="BA306" i="18" s="1"/>
  <c r="CG303" i="18" s="1"/>
  <c r="AP253" i="18"/>
  <c r="AO253" i="18" s="1"/>
  <c r="CE250" i="18" s="1"/>
  <c r="CJ388" i="18" l="1"/>
  <c r="BN368" i="18"/>
  <c r="BM368" i="18" s="1"/>
  <c r="CI365" i="18" s="1"/>
  <c r="BL368" i="18"/>
  <c r="BK368" i="18" s="1"/>
  <c r="BF347" i="18"/>
  <c r="BE347" i="18" s="1"/>
  <c r="BH347" i="18"/>
  <c r="BG347" i="18" s="1"/>
  <c r="CH344" i="18" s="1"/>
  <c r="AN254" i="18"/>
  <c r="AM254" i="18" s="1"/>
  <c r="AZ307" i="18"/>
  <c r="AY307" i="18" s="1"/>
  <c r="BB307" i="18"/>
  <c r="BA307" i="18" s="1"/>
  <c r="CG304" i="18" s="1"/>
  <c r="AP254" i="18"/>
  <c r="AO254" i="18" s="1"/>
  <c r="CE251" i="18" s="1"/>
  <c r="CJ389" i="18" l="1"/>
  <c r="BN369" i="18"/>
  <c r="BM369" i="18" s="1"/>
  <c r="CI366" i="18" s="1"/>
  <c r="BL369" i="18"/>
  <c r="BK369" i="18" s="1"/>
  <c r="BF348" i="18"/>
  <c r="BE348" i="18" s="1"/>
  <c r="BH348" i="18"/>
  <c r="BG348" i="18" s="1"/>
  <c r="CH345" i="18" s="1"/>
  <c r="AN255" i="18"/>
  <c r="AM255" i="18" s="1"/>
  <c r="AZ308" i="18"/>
  <c r="AY308" i="18" s="1"/>
  <c r="BB308" i="18"/>
  <c r="BA308" i="18" s="1"/>
  <c r="CG305" i="18" s="1"/>
  <c r="AP255" i="18"/>
  <c r="AO255" i="18" s="1"/>
  <c r="CE252" i="18" s="1"/>
  <c r="CJ390" i="18" l="1"/>
  <c r="BN370" i="18"/>
  <c r="BM370" i="18" s="1"/>
  <c r="CI367" i="18" s="1"/>
  <c r="BL370" i="18"/>
  <c r="BK370" i="18" s="1"/>
  <c r="BF349" i="18"/>
  <c r="BE349" i="18" s="1"/>
  <c r="BH349" i="18"/>
  <c r="BG349" i="18" s="1"/>
  <c r="CH346" i="18" s="1"/>
  <c r="AN256" i="18"/>
  <c r="AM256" i="18" s="1"/>
  <c r="AZ309" i="18"/>
  <c r="AY309" i="18" s="1"/>
  <c r="BB309" i="18"/>
  <c r="BA309" i="18" s="1"/>
  <c r="CG306" i="18" s="1"/>
  <c r="AP256" i="18"/>
  <c r="AO256" i="18" s="1"/>
  <c r="CE253" i="18" s="1"/>
  <c r="CJ391" i="18" l="1"/>
  <c r="BL371" i="18"/>
  <c r="BK371" i="18" s="1"/>
  <c r="BN371" i="18"/>
  <c r="BM371" i="18" s="1"/>
  <c r="CI368" i="18" s="1"/>
  <c r="BF350" i="18"/>
  <c r="BE350" i="18" s="1"/>
  <c r="BH350" i="18"/>
  <c r="BG350" i="18" s="1"/>
  <c r="CH347" i="18" s="1"/>
  <c r="AN257" i="18"/>
  <c r="AM257" i="18" s="1"/>
  <c r="AZ310" i="18"/>
  <c r="AY310" i="18" s="1"/>
  <c r="BB310" i="18"/>
  <c r="BA310" i="18" s="1"/>
  <c r="CG307" i="18" s="1"/>
  <c r="AP257" i="18"/>
  <c r="AO257" i="18" s="1"/>
  <c r="CE254" i="18" s="1"/>
  <c r="CJ392" i="18" l="1"/>
  <c r="BL372" i="18"/>
  <c r="BK372" i="18" s="1"/>
  <c r="BN372" i="18"/>
  <c r="BM372" i="18" s="1"/>
  <c r="CI369" i="18" s="1"/>
  <c r="BF351" i="18"/>
  <c r="BE351" i="18" s="1"/>
  <c r="BH351" i="18"/>
  <c r="BG351" i="18" s="1"/>
  <c r="AN258" i="18"/>
  <c r="AM258" i="18" s="1"/>
  <c r="AZ311" i="18"/>
  <c r="AY311" i="18" s="1"/>
  <c r="BB311" i="18"/>
  <c r="BA311" i="18" s="1"/>
  <c r="CG308" i="18" s="1"/>
  <c r="AP258" i="18"/>
  <c r="AO258" i="18" s="1"/>
  <c r="CE255" i="18" s="1"/>
  <c r="CJ393" i="18" l="1"/>
  <c r="BN373" i="18"/>
  <c r="BM373" i="18" s="1"/>
  <c r="CI370" i="18" s="1"/>
  <c r="BL373" i="18"/>
  <c r="BK373" i="18" s="1"/>
  <c r="BF352" i="18"/>
  <c r="BE352" i="18" s="1"/>
  <c r="BH352" i="18"/>
  <c r="BG352" i="18" s="1"/>
  <c r="CH348" i="18"/>
  <c r="AN259" i="18"/>
  <c r="AM259" i="18" s="1"/>
  <c r="AZ312" i="18"/>
  <c r="AY312" i="18" s="1"/>
  <c r="BB312" i="18"/>
  <c r="BA312" i="18" s="1"/>
  <c r="CG309" i="18" s="1"/>
  <c r="AP259" i="18"/>
  <c r="AO259" i="18" s="1"/>
  <c r="CE256" i="18" s="1"/>
  <c r="CJ394" i="18" l="1"/>
  <c r="BN374" i="18"/>
  <c r="BM374" i="18" s="1"/>
  <c r="CI371" i="18" s="1"/>
  <c r="BL374" i="18"/>
  <c r="BK374" i="18" s="1"/>
  <c r="BF353" i="18"/>
  <c r="BE353" i="18" s="1"/>
  <c r="BH353" i="18"/>
  <c r="BG353" i="18" s="1"/>
  <c r="CH350" i="18" s="1"/>
  <c r="CH349" i="18"/>
  <c r="AN260" i="18"/>
  <c r="AM260" i="18" s="1"/>
  <c r="AZ313" i="18"/>
  <c r="AY313" i="18" s="1"/>
  <c r="BB313" i="18"/>
  <c r="BA313" i="18" s="1"/>
  <c r="CG310" i="18" s="1"/>
  <c r="AP260" i="18"/>
  <c r="AO260" i="18" s="1"/>
  <c r="CE257" i="18" s="1"/>
  <c r="CJ395" i="18" l="1"/>
  <c r="BN375" i="18"/>
  <c r="BM375" i="18" s="1"/>
  <c r="CI372" i="18" s="1"/>
  <c r="BL375" i="18"/>
  <c r="BK375" i="18" s="1"/>
  <c r="BF354" i="18"/>
  <c r="BE354" i="18" s="1"/>
  <c r="BH354" i="18"/>
  <c r="BG354" i="18" s="1"/>
  <c r="CH351" i="18" s="1"/>
  <c r="AN261" i="18"/>
  <c r="AM261" i="18" s="1"/>
  <c r="AZ314" i="18"/>
  <c r="AY314" i="18" s="1"/>
  <c r="BB314" i="18"/>
  <c r="BA314" i="18" s="1"/>
  <c r="CG311" i="18" s="1"/>
  <c r="AP261" i="18"/>
  <c r="AO261" i="18" s="1"/>
  <c r="CE258" i="18" s="1"/>
  <c r="CJ396" i="18" l="1"/>
  <c r="BN376" i="18"/>
  <c r="BM376" i="18" s="1"/>
  <c r="CI373" i="18" s="1"/>
  <c r="BL376" i="18"/>
  <c r="BK376" i="18" s="1"/>
  <c r="BF355" i="18"/>
  <c r="BE355" i="18" s="1"/>
  <c r="BH355" i="18"/>
  <c r="BG355" i="18" s="1"/>
  <c r="CH352" i="18" s="1"/>
  <c r="AN262" i="18"/>
  <c r="AM262" i="18" s="1"/>
  <c r="AZ315" i="18"/>
  <c r="AY315" i="18" s="1"/>
  <c r="BB315" i="18"/>
  <c r="BA315" i="18" s="1"/>
  <c r="CG312" i="18" s="1"/>
  <c r="AP262" i="18"/>
  <c r="AO262" i="18" s="1"/>
  <c r="CE259" i="18" s="1"/>
  <c r="CJ397" i="18" l="1"/>
  <c r="BN377" i="18"/>
  <c r="BM377" i="18" s="1"/>
  <c r="CI374" i="18" s="1"/>
  <c r="BL377" i="18"/>
  <c r="BK377" i="18" s="1"/>
  <c r="BF356" i="18"/>
  <c r="BE356" i="18" s="1"/>
  <c r="BH356" i="18"/>
  <c r="BG356" i="18" s="1"/>
  <c r="CH353" i="18" s="1"/>
  <c r="AN263" i="18"/>
  <c r="AM263" i="18" s="1"/>
  <c r="AZ316" i="18"/>
  <c r="AY316" i="18" s="1"/>
  <c r="BB316" i="18"/>
  <c r="BA316" i="18" s="1"/>
  <c r="CG313" i="18" s="1"/>
  <c r="AP263" i="18"/>
  <c r="AO263" i="18" s="1"/>
  <c r="CE260" i="18" s="1"/>
  <c r="CJ398" i="18" l="1"/>
  <c r="BL378" i="18"/>
  <c r="BK378" i="18" s="1"/>
  <c r="BN378" i="18"/>
  <c r="BM378" i="18" s="1"/>
  <c r="CI375" i="18" s="1"/>
  <c r="BF357" i="18"/>
  <c r="BE357" i="18" s="1"/>
  <c r="BH357" i="18"/>
  <c r="BG357" i="18" s="1"/>
  <c r="CH354" i="18" s="1"/>
  <c r="AN264" i="18"/>
  <c r="AM264" i="18" s="1"/>
  <c r="AZ317" i="18"/>
  <c r="AY317" i="18" s="1"/>
  <c r="BB317" i="18"/>
  <c r="BA317" i="18" s="1"/>
  <c r="CG314" i="18" s="1"/>
  <c r="AP264" i="18"/>
  <c r="AO264" i="18" s="1"/>
  <c r="CE261" i="18" s="1"/>
  <c r="CJ399" i="18" l="1"/>
  <c r="BL379" i="18"/>
  <c r="BK379" i="18" s="1"/>
  <c r="BN379" i="18"/>
  <c r="BM379" i="18" s="1"/>
  <c r="CI376" i="18" s="1"/>
  <c r="BF358" i="18"/>
  <c r="BE358" i="18" s="1"/>
  <c r="BH358" i="18"/>
  <c r="BG358" i="18" s="1"/>
  <c r="CH355" i="18" s="1"/>
  <c r="AN265" i="18"/>
  <c r="AM265" i="18" s="1"/>
  <c r="AZ318" i="18"/>
  <c r="AY318" i="18" s="1"/>
  <c r="BB318" i="18"/>
  <c r="BA318" i="18" s="1"/>
  <c r="CG315" i="18" s="1"/>
  <c r="AP265" i="18"/>
  <c r="AO265" i="18" s="1"/>
  <c r="CE262" i="18" s="1"/>
  <c r="CJ400" i="18" l="1"/>
  <c r="BN380" i="18"/>
  <c r="BM380" i="18" s="1"/>
  <c r="CI377" i="18" s="1"/>
  <c r="BL380" i="18"/>
  <c r="BK380" i="18" s="1"/>
  <c r="BF359" i="18"/>
  <c r="BE359" i="18" s="1"/>
  <c r="BH359" i="18"/>
  <c r="BG359" i="18" s="1"/>
  <c r="CH356" i="18" s="1"/>
  <c r="AN266" i="18"/>
  <c r="AM266" i="18" s="1"/>
  <c r="AZ319" i="18"/>
  <c r="AY319" i="18" s="1"/>
  <c r="BB319" i="18"/>
  <c r="BA319" i="18" s="1"/>
  <c r="CG316" i="18" s="1"/>
  <c r="AP266" i="18"/>
  <c r="AO266" i="18" s="1"/>
  <c r="CE263" i="18" s="1"/>
  <c r="CJ401" i="18" l="1"/>
  <c r="BL381" i="18"/>
  <c r="BK381" i="18" s="1"/>
  <c r="BN381" i="18"/>
  <c r="BM381" i="18" s="1"/>
  <c r="CI378" i="18" s="1"/>
  <c r="BF360" i="18"/>
  <c r="BE360" i="18" s="1"/>
  <c r="BH360" i="18"/>
  <c r="BG360" i="18" s="1"/>
  <c r="CH357" i="18" s="1"/>
  <c r="AN267" i="18"/>
  <c r="AM267" i="18" s="1"/>
  <c r="AZ320" i="18"/>
  <c r="AY320" i="18" s="1"/>
  <c r="BB320" i="18"/>
  <c r="BA320" i="18" s="1"/>
  <c r="CG317" i="18" s="1"/>
  <c r="AP267" i="18"/>
  <c r="AO267" i="18" s="1"/>
  <c r="CE264" i="18" s="1"/>
  <c r="CJ402" i="18" l="1"/>
  <c r="BN382" i="18"/>
  <c r="BM382" i="18" s="1"/>
  <c r="CI379" i="18" s="1"/>
  <c r="BL382" i="18"/>
  <c r="BK382" i="18" s="1"/>
  <c r="BH361" i="18"/>
  <c r="BG361" i="18" s="1"/>
  <c r="CH358" i="18" s="1"/>
  <c r="BF361" i="18"/>
  <c r="BE361" i="18" s="1"/>
  <c r="AN268" i="18"/>
  <c r="AM268" i="18" s="1"/>
  <c r="AZ321" i="18"/>
  <c r="AY321" i="18" s="1"/>
  <c r="BB321" i="18"/>
  <c r="BA321" i="18" s="1"/>
  <c r="CG318" i="18" s="1"/>
  <c r="AP268" i="18"/>
  <c r="AO268" i="18" s="1"/>
  <c r="CE265" i="18" s="1"/>
  <c r="CJ403" i="18" l="1"/>
  <c r="BL383" i="18"/>
  <c r="BK383" i="18" s="1"/>
  <c r="BN383" i="18"/>
  <c r="BM383" i="18" s="1"/>
  <c r="CI380" i="18" s="1"/>
  <c r="BF362" i="18"/>
  <c r="BE362" i="18" s="1"/>
  <c r="BH362" i="18"/>
  <c r="BG362" i="18" s="1"/>
  <c r="CH359" i="18" s="1"/>
  <c r="AN269" i="18"/>
  <c r="AM269" i="18" s="1"/>
  <c r="AZ322" i="18"/>
  <c r="AY322" i="18" s="1"/>
  <c r="BB322" i="18"/>
  <c r="BA322" i="18" s="1"/>
  <c r="CG319" i="18" s="1"/>
  <c r="AP269" i="18"/>
  <c r="AO269" i="18" s="1"/>
  <c r="CE266" i="18" s="1"/>
  <c r="CJ404" i="18" l="1"/>
  <c r="BN384" i="18"/>
  <c r="BM384" i="18" s="1"/>
  <c r="CI381" i="18" s="1"/>
  <c r="BL384" i="18"/>
  <c r="BK384" i="18" s="1"/>
  <c r="BF363" i="18"/>
  <c r="BE363" i="18" s="1"/>
  <c r="BH363" i="18"/>
  <c r="BG363" i="18" s="1"/>
  <c r="CH360" i="18" s="1"/>
  <c r="AN270" i="18"/>
  <c r="AM270" i="18" s="1"/>
  <c r="AZ323" i="18"/>
  <c r="AY323" i="18" s="1"/>
  <c r="BB323" i="18"/>
  <c r="BA323" i="18" s="1"/>
  <c r="CG320" i="18" s="1"/>
  <c r="AP270" i="18"/>
  <c r="AO270" i="18" s="1"/>
  <c r="CE267" i="18" s="1"/>
  <c r="BN385" i="18" l="1"/>
  <c r="BM385" i="18" s="1"/>
  <c r="CI382" i="18" s="1"/>
  <c r="BL385" i="18"/>
  <c r="BK385" i="18" s="1"/>
  <c r="BF364" i="18"/>
  <c r="BE364" i="18" s="1"/>
  <c r="BH364" i="18"/>
  <c r="BG364" i="18" s="1"/>
  <c r="CH361" i="18" s="1"/>
  <c r="AN271" i="18"/>
  <c r="AM271" i="18" s="1"/>
  <c r="AZ324" i="18"/>
  <c r="AY324" i="18" s="1"/>
  <c r="BB324" i="18"/>
  <c r="BA324" i="18" s="1"/>
  <c r="CG321" i="18" s="1"/>
  <c r="AP271" i="18"/>
  <c r="AO271" i="18" s="1"/>
  <c r="CE268" i="18" s="1"/>
  <c r="BN386" i="18" l="1"/>
  <c r="BM386" i="18" s="1"/>
  <c r="CI383" i="18" s="1"/>
  <c r="BL386" i="18"/>
  <c r="BK386" i="18" s="1"/>
  <c r="BF365" i="18"/>
  <c r="BE365" i="18" s="1"/>
  <c r="BH365" i="18"/>
  <c r="BG365" i="18" s="1"/>
  <c r="AN272" i="18"/>
  <c r="AM272" i="18" s="1"/>
  <c r="AZ325" i="18"/>
  <c r="AY325" i="18" s="1"/>
  <c r="BB325" i="18"/>
  <c r="BA325" i="18" s="1"/>
  <c r="CG322" i="18" s="1"/>
  <c r="AP272" i="18"/>
  <c r="AO272" i="18" s="1"/>
  <c r="CE269" i="18" s="1"/>
  <c r="BL387" i="18" l="1"/>
  <c r="BK387" i="18" s="1"/>
  <c r="BN387" i="18"/>
  <c r="BM387" i="18" s="1"/>
  <c r="CI384" i="18" s="1"/>
  <c r="BF366" i="18"/>
  <c r="BE366" i="18" s="1"/>
  <c r="BH366" i="18"/>
  <c r="BG366" i="18" s="1"/>
  <c r="CH362" i="18"/>
  <c r="AN273" i="18"/>
  <c r="AM273" i="18" s="1"/>
  <c r="AZ326" i="18"/>
  <c r="AY326" i="18" s="1"/>
  <c r="BB326" i="18"/>
  <c r="BA326" i="18" s="1"/>
  <c r="CG323" i="18" s="1"/>
  <c r="AP273" i="18"/>
  <c r="AO273" i="18" s="1"/>
  <c r="CE270" i="18" s="1"/>
  <c r="BN388" i="18" l="1"/>
  <c r="BM388" i="18" s="1"/>
  <c r="CI385" i="18" s="1"/>
  <c r="BL388" i="18"/>
  <c r="BK388" i="18" s="1"/>
  <c r="BH367" i="18"/>
  <c r="BG367" i="18" s="1"/>
  <c r="BF367" i="18"/>
  <c r="BE367" i="18" s="1"/>
  <c r="CH363" i="18"/>
  <c r="AN274" i="18"/>
  <c r="AM274" i="18" s="1"/>
  <c r="AZ327" i="18"/>
  <c r="AY327" i="18" s="1"/>
  <c r="BB327" i="18"/>
  <c r="BA327" i="18" s="1"/>
  <c r="CG324" i="18" s="1"/>
  <c r="AP274" i="18"/>
  <c r="AO274" i="18" s="1"/>
  <c r="CE271" i="18" s="1"/>
  <c r="BN389" i="18" l="1"/>
  <c r="BM389" i="18" s="1"/>
  <c r="CI386" i="18" s="1"/>
  <c r="BL389" i="18"/>
  <c r="BK389" i="18" s="1"/>
  <c r="BH368" i="18"/>
  <c r="BG368" i="18" s="1"/>
  <c r="BF368" i="18"/>
  <c r="BE368" i="18" s="1"/>
  <c r="CH364" i="18"/>
  <c r="AN275" i="18"/>
  <c r="AM275" i="18" s="1"/>
  <c r="AZ328" i="18"/>
  <c r="AY328" i="18" s="1"/>
  <c r="BB328" i="18"/>
  <c r="BA328" i="18" s="1"/>
  <c r="CG325" i="18" s="1"/>
  <c r="AP275" i="18"/>
  <c r="AO275" i="18" s="1"/>
  <c r="CE272" i="18" s="1"/>
  <c r="BN390" i="18" l="1"/>
  <c r="BM390" i="18" s="1"/>
  <c r="CI387" i="18" s="1"/>
  <c r="BL390" i="18"/>
  <c r="BK390" i="18" s="1"/>
  <c r="BH369" i="18"/>
  <c r="BG369" i="18" s="1"/>
  <c r="BF369" i="18"/>
  <c r="BE369" i="18" s="1"/>
  <c r="CH365" i="18"/>
  <c r="AN276" i="18"/>
  <c r="AM276" i="18" s="1"/>
  <c r="AZ329" i="18"/>
  <c r="AY329" i="18" s="1"/>
  <c r="BB329" i="18"/>
  <c r="BA329" i="18" s="1"/>
  <c r="CG326" i="18" s="1"/>
  <c r="AP276" i="18"/>
  <c r="AO276" i="18" s="1"/>
  <c r="CE273" i="18" s="1"/>
  <c r="BL391" i="18" l="1"/>
  <c r="BK391" i="18" s="1"/>
  <c r="BN391" i="18"/>
  <c r="BM391" i="18" s="1"/>
  <c r="CI388" i="18" s="1"/>
  <c r="BH370" i="18"/>
  <c r="BG370" i="18" s="1"/>
  <c r="CH367" i="18" s="1"/>
  <c r="BF370" i="18"/>
  <c r="BE370" i="18" s="1"/>
  <c r="CH366" i="18"/>
  <c r="AN277" i="18"/>
  <c r="AM277" i="18" s="1"/>
  <c r="AZ330" i="18"/>
  <c r="AY330" i="18" s="1"/>
  <c r="BB330" i="18"/>
  <c r="BA330" i="18" s="1"/>
  <c r="CG327" i="18" s="1"/>
  <c r="AP277" i="18"/>
  <c r="AO277" i="18" s="1"/>
  <c r="CE274" i="18" s="1"/>
  <c r="BN392" i="18" l="1"/>
  <c r="BM392" i="18" s="1"/>
  <c r="CI389" i="18" s="1"/>
  <c r="BL392" i="18"/>
  <c r="BK392" i="18" s="1"/>
  <c r="BH371" i="18"/>
  <c r="BG371" i="18" s="1"/>
  <c r="CH368" i="18" s="1"/>
  <c r="BF371" i="18"/>
  <c r="BE371" i="18" s="1"/>
  <c r="AN278" i="18"/>
  <c r="AM278" i="18" s="1"/>
  <c r="AZ331" i="18"/>
  <c r="AY331" i="18" s="1"/>
  <c r="BB331" i="18"/>
  <c r="BA331" i="18" s="1"/>
  <c r="CG328" i="18" s="1"/>
  <c r="AP278" i="18"/>
  <c r="AO278" i="18" s="1"/>
  <c r="CE275" i="18" s="1"/>
  <c r="BN393" i="18" l="1"/>
  <c r="BM393" i="18" s="1"/>
  <c r="CI390" i="18" s="1"/>
  <c r="BL393" i="18"/>
  <c r="BK393" i="18" s="1"/>
  <c r="BF372" i="18"/>
  <c r="BE372" i="18" s="1"/>
  <c r="BH372" i="18"/>
  <c r="BG372" i="18" s="1"/>
  <c r="CH369" i="18" s="1"/>
  <c r="AN279" i="18"/>
  <c r="AM279" i="18" s="1"/>
  <c r="AZ332" i="18"/>
  <c r="AY332" i="18" s="1"/>
  <c r="BB332" i="18"/>
  <c r="BA332" i="18" s="1"/>
  <c r="CG329" i="18" s="1"/>
  <c r="AP279" i="18"/>
  <c r="AO279" i="18" s="1"/>
  <c r="CE276" i="18" s="1"/>
  <c r="BN394" i="18" l="1"/>
  <c r="BM394" i="18" s="1"/>
  <c r="CI391" i="18" s="1"/>
  <c r="BL394" i="18"/>
  <c r="BK394" i="18" s="1"/>
  <c r="BH373" i="18"/>
  <c r="BG373" i="18" s="1"/>
  <c r="BF373" i="18"/>
  <c r="BE373" i="18" s="1"/>
  <c r="AN280" i="18"/>
  <c r="AM280" i="18" s="1"/>
  <c r="AZ333" i="18"/>
  <c r="AY333" i="18" s="1"/>
  <c r="BB333" i="18"/>
  <c r="BA333" i="18" s="1"/>
  <c r="CG330" i="18" s="1"/>
  <c r="AP280" i="18"/>
  <c r="AO280" i="18" s="1"/>
  <c r="CE277" i="18" s="1"/>
  <c r="BL395" i="18" l="1"/>
  <c r="BK395" i="18" s="1"/>
  <c r="BN395" i="18"/>
  <c r="BM395" i="18" s="1"/>
  <c r="CI392" i="18" s="1"/>
  <c r="BH374" i="18"/>
  <c r="BG374" i="18" s="1"/>
  <c r="BF374" i="18"/>
  <c r="BE374" i="18" s="1"/>
  <c r="CH370" i="18"/>
  <c r="AN281" i="18"/>
  <c r="AM281" i="18" s="1"/>
  <c r="AZ334" i="18"/>
  <c r="AY334" i="18" s="1"/>
  <c r="BB334" i="18"/>
  <c r="BA334" i="18" s="1"/>
  <c r="CG331" i="18" s="1"/>
  <c r="AP281" i="18"/>
  <c r="AO281" i="18" s="1"/>
  <c r="CE278" i="18" s="1"/>
  <c r="BL396" i="18" l="1"/>
  <c r="BK396" i="18" s="1"/>
  <c r="BN396" i="18"/>
  <c r="BM396" i="18" s="1"/>
  <c r="CI393" i="18" s="1"/>
  <c r="BF375" i="18"/>
  <c r="BE375" i="18" s="1"/>
  <c r="BH375" i="18"/>
  <c r="BG375" i="18" s="1"/>
  <c r="CH371" i="18"/>
  <c r="AN282" i="18"/>
  <c r="AM282" i="18" s="1"/>
  <c r="AZ335" i="18"/>
  <c r="AY335" i="18" s="1"/>
  <c r="BB335" i="18"/>
  <c r="BA335" i="18" s="1"/>
  <c r="CG332" i="18" s="1"/>
  <c r="AP282" i="18"/>
  <c r="AO282" i="18" s="1"/>
  <c r="CE279" i="18" s="1"/>
  <c r="BL397" i="18" l="1"/>
  <c r="BK397" i="18" s="1"/>
  <c r="BN397" i="18"/>
  <c r="BM397" i="18" s="1"/>
  <c r="CI394" i="18" s="1"/>
  <c r="BF376" i="18"/>
  <c r="BE376" i="18" s="1"/>
  <c r="BH376" i="18"/>
  <c r="BG376" i="18" s="1"/>
  <c r="CH372" i="18"/>
  <c r="AN283" i="18"/>
  <c r="AM283" i="18" s="1"/>
  <c r="AZ336" i="18"/>
  <c r="AY336" i="18" s="1"/>
  <c r="BB336" i="18"/>
  <c r="BA336" i="18" s="1"/>
  <c r="CG333" i="18" s="1"/>
  <c r="AP283" i="18"/>
  <c r="AO283" i="18" s="1"/>
  <c r="CE280" i="18" s="1"/>
  <c r="BN398" i="18" l="1"/>
  <c r="BM398" i="18" s="1"/>
  <c r="CI395" i="18" s="1"/>
  <c r="BL398" i="18"/>
  <c r="BK398" i="18" s="1"/>
  <c r="BF377" i="18"/>
  <c r="BE377" i="18" s="1"/>
  <c r="BH377" i="18"/>
  <c r="BG377" i="18" s="1"/>
  <c r="CH373" i="18"/>
  <c r="AN284" i="18"/>
  <c r="AM284" i="18" s="1"/>
  <c r="AZ337" i="18"/>
  <c r="AY337" i="18" s="1"/>
  <c r="BB337" i="18"/>
  <c r="BA337" i="18" s="1"/>
  <c r="CG334" i="18" s="1"/>
  <c r="AP284" i="18"/>
  <c r="AO284" i="18" s="1"/>
  <c r="CE281" i="18" s="1"/>
  <c r="BL399" i="18" l="1"/>
  <c r="BK399" i="18" s="1"/>
  <c r="BN399" i="18"/>
  <c r="BM399" i="18" s="1"/>
  <c r="CI396" i="18" s="1"/>
  <c r="BH378" i="18"/>
  <c r="BG378" i="18" s="1"/>
  <c r="BF378" i="18"/>
  <c r="BE378" i="18" s="1"/>
  <c r="CH374" i="18"/>
  <c r="AN285" i="18"/>
  <c r="AM285" i="18" s="1"/>
  <c r="AZ338" i="18"/>
  <c r="AY338" i="18" s="1"/>
  <c r="BB338" i="18"/>
  <c r="BA338" i="18" s="1"/>
  <c r="CG335" i="18" s="1"/>
  <c r="AP285" i="18"/>
  <c r="AO285" i="18" s="1"/>
  <c r="CE282" i="18" s="1"/>
  <c r="BL400" i="18" l="1"/>
  <c r="BK400" i="18" s="1"/>
  <c r="BN400" i="18"/>
  <c r="BM400" i="18" s="1"/>
  <c r="CI397" i="18" s="1"/>
  <c r="BF379" i="18"/>
  <c r="BE379" i="18" s="1"/>
  <c r="BH379" i="18"/>
  <c r="BG379" i="18" s="1"/>
  <c r="CH376" i="18" s="1"/>
  <c r="CH375" i="18"/>
  <c r="AN286" i="18"/>
  <c r="AM286" i="18" s="1"/>
  <c r="AZ339" i="18"/>
  <c r="AY339" i="18" s="1"/>
  <c r="BB339" i="18"/>
  <c r="BA339" i="18" s="1"/>
  <c r="CG336" i="18" s="1"/>
  <c r="AP286" i="18"/>
  <c r="AO286" i="18" s="1"/>
  <c r="CE283" i="18" s="1"/>
  <c r="BL401" i="18" l="1"/>
  <c r="BK401" i="18" s="1"/>
  <c r="BN401" i="18"/>
  <c r="BM401" i="18" s="1"/>
  <c r="CI398" i="18" s="1"/>
  <c r="BH380" i="18"/>
  <c r="BG380" i="18" s="1"/>
  <c r="CH377" i="18" s="1"/>
  <c r="BF380" i="18"/>
  <c r="BE380" i="18" s="1"/>
  <c r="AN287" i="18"/>
  <c r="AM287" i="18" s="1"/>
  <c r="AZ340" i="18"/>
  <c r="AY340" i="18" s="1"/>
  <c r="BB340" i="18"/>
  <c r="BA340" i="18" s="1"/>
  <c r="CG337" i="18" s="1"/>
  <c r="AP287" i="18"/>
  <c r="AO287" i="18" s="1"/>
  <c r="CE284" i="18" s="1"/>
  <c r="BL402" i="18" l="1"/>
  <c r="BK402" i="18" s="1"/>
  <c r="BN402" i="18"/>
  <c r="BM402" i="18" s="1"/>
  <c r="CI399" i="18" s="1"/>
  <c r="BH381" i="18"/>
  <c r="BG381" i="18" s="1"/>
  <c r="CH378" i="18" s="1"/>
  <c r="BF381" i="18"/>
  <c r="BE381" i="18" s="1"/>
  <c r="AN288" i="18"/>
  <c r="AM288" i="18" s="1"/>
  <c r="AZ341" i="18"/>
  <c r="AY341" i="18" s="1"/>
  <c r="BB341" i="18"/>
  <c r="BA341" i="18" s="1"/>
  <c r="CG338" i="18" s="1"/>
  <c r="AP288" i="18"/>
  <c r="AO288" i="18" s="1"/>
  <c r="CE285" i="18" s="1"/>
  <c r="BL403" i="18" l="1"/>
  <c r="BK403" i="18" s="1"/>
  <c r="BN403" i="18"/>
  <c r="BM403" i="18" s="1"/>
  <c r="CI400" i="18" s="1"/>
  <c r="BF382" i="18"/>
  <c r="BE382" i="18" s="1"/>
  <c r="BH382" i="18"/>
  <c r="BG382" i="18" s="1"/>
  <c r="AN289" i="18"/>
  <c r="AZ342" i="18"/>
  <c r="AY342" i="18" s="1"/>
  <c r="BB342" i="18"/>
  <c r="BA342" i="18" s="1"/>
  <c r="CG339" i="18" s="1"/>
  <c r="AP289" i="18"/>
  <c r="AO289" i="18" s="1"/>
  <c r="CE286" i="18" s="1"/>
  <c r="AM289" i="18"/>
  <c r="BL404" i="18" l="1"/>
  <c r="BK404" i="18" s="1"/>
  <c r="BN404" i="18"/>
  <c r="BM404" i="18" s="1"/>
  <c r="CI401" i="18" s="1"/>
  <c r="BF383" i="18"/>
  <c r="BE383" i="18" s="1"/>
  <c r="BH383" i="18"/>
  <c r="BG383" i="18" s="1"/>
  <c r="CH380" i="18" s="1"/>
  <c r="CH379" i="18"/>
  <c r="AN290" i="18"/>
  <c r="AM290" i="18" s="1"/>
  <c r="AZ343" i="18"/>
  <c r="AY343" i="18" s="1"/>
  <c r="BB343" i="18"/>
  <c r="BA343" i="18" s="1"/>
  <c r="CG340" i="18" s="1"/>
  <c r="AP290" i="18"/>
  <c r="AO290" i="18" s="1"/>
  <c r="CE287" i="18" s="1"/>
  <c r="BL405" i="18" l="1"/>
  <c r="BK405" i="18" s="1"/>
  <c r="BN405" i="18"/>
  <c r="BM405" i="18" s="1"/>
  <c r="CI402" i="18" s="1"/>
  <c r="BH384" i="18"/>
  <c r="BG384" i="18" s="1"/>
  <c r="CH381" i="18" s="1"/>
  <c r="BF384" i="18"/>
  <c r="BE384" i="18" s="1"/>
  <c r="AN291" i="18"/>
  <c r="AM291" i="18" s="1"/>
  <c r="AZ344" i="18"/>
  <c r="AY344" i="18" s="1"/>
  <c r="BB344" i="18"/>
  <c r="BA344" i="18" s="1"/>
  <c r="CG341" i="18" s="1"/>
  <c r="AP291" i="18"/>
  <c r="AO291" i="18" s="1"/>
  <c r="CE288" i="18" s="1"/>
  <c r="BN406" i="18" l="1"/>
  <c r="BM406" i="18" s="1"/>
  <c r="CI403" i="18" s="1"/>
  <c r="BL406" i="18"/>
  <c r="BK406" i="18" s="1"/>
  <c r="BH385" i="18"/>
  <c r="BG385" i="18" s="1"/>
  <c r="CH382" i="18" s="1"/>
  <c r="BF385" i="18"/>
  <c r="BE385" i="18" s="1"/>
  <c r="AN292" i="18"/>
  <c r="AM292" i="18" s="1"/>
  <c r="AZ345" i="18"/>
  <c r="AY345" i="18" s="1"/>
  <c r="BB345" i="18"/>
  <c r="BA345" i="18" s="1"/>
  <c r="CG342" i="18" s="1"/>
  <c r="AP292" i="18"/>
  <c r="AO292" i="18" s="1"/>
  <c r="CE289" i="18" s="1"/>
  <c r="BL407" i="18" l="1"/>
  <c r="BK407" i="18" s="1"/>
  <c r="BN407" i="18"/>
  <c r="BM407" i="18" s="1"/>
  <c r="CI404" i="18" s="1"/>
  <c r="BF386" i="18"/>
  <c r="BE386" i="18" s="1"/>
  <c r="BH386" i="18"/>
  <c r="BG386" i="18" s="1"/>
  <c r="AN293" i="18"/>
  <c r="AM293" i="18" s="1"/>
  <c r="AZ346" i="18"/>
  <c r="AY346" i="18" s="1"/>
  <c r="BB346" i="18"/>
  <c r="BA346" i="18" s="1"/>
  <c r="CG343" i="18" s="1"/>
  <c r="AP293" i="18"/>
  <c r="AO293" i="18" s="1"/>
  <c r="CE290" i="18" s="1"/>
  <c r="BH387" i="18" l="1"/>
  <c r="BG387" i="18" s="1"/>
  <c r="BF387" i="18"/>
  <c r="BE387" i="18" s="1"/>
  <c r="CH383" i="18"/>
  <c r="AN294" i="18"/>
  <c r="AM294" i="18" s="1"/>
  <c r="AZ347" i="18"/>
  <c r="AY347" i="18" s="1"/>
  <c r="BB347" i="18"/>
  <c r="BA347" i="18" s="1"/>
  <c r="CG344" i="18" s="1"/>
  <c r="AP294" i="18"/>
  <c r="AO294" i="18" s="1"/>
  <c r="CE291" i="18" s="1"/>
  <c r="BF388" i="18" l="1"/>
  <c r="BE388" i="18" s="1"/>
  <c r="BH388" i="18"/>
  <c r="BG388" i="18" s="1"/>
  <c r="CH384" i="18"/>
  <c r="AN295" i="18"/>
  <c r="AM295" i="18" s="1"/>
  <c r="AZ348" i="18"/>
  <c r="AY348" i="18" s="1"/>
  <c r="BB348" i="18"/>
  <c r="BA348" i="18" s="1"/>
  <c r="CG345" i="18" s="1"/>
  <c r="AP295" i="18"/>
  <c r="AO295" i="18" s="1"/>
  <c r="CE292" i="18" s="1"/>
  <c r="BF389" i="18" l="1"/>
  <c r="BE389" i="18" s="1"/>
  <c r="BH389" i="18"/>
  <c r="BG389" i="18" s="1"/>
  <c r="CH386" i="18" s="1"/>
  <c r="CH385" i="18"/>
  <c r="AN296" i="18"/>
  <c r="AM296" i="18" s="1"/>
  <c r="AZ349" i="18"/>
  <c r="AY349" i="18" s="1"/>
  <c r="BB349" i="18"/>
  <c r="BA349" i="18" s="1"/>
  <c r="CG346" i="18" s="1"/>
  <c r="AP296" i="18"/>
  <c r="AO296" i="18" s="1"/>
  <c r="CE293" i="18" s="1"/>
  <c r="AN297" i="18" l="1"/>
  <c r="AM297" i="18" s="1"/>
  <c r="BF390" i="18"/>
  <c r="BE390" i="18" s="1"/>
  <c r="BH390" i="18"/>
  <c r="BG390" i="18" s="1"/>
  <c r="CH387" i="18" s="1"/>
  <c r="AZ350" i="18"/>
  <c r="AY350" i="18" s="1"/>
  <c r="BB350" i="18"/>
  <c r="BA350" i="18" s="1"/>
  <c r="CG347" i="18" s="1"/>
  <c r="AP297" i="18"/>
  <c r="AO297" i="18" s="1"/>
  <c r="CE294" i="18" s="1"/>
  <c r="BH391" i="18" l="1"/>
  <c r="BG391" i="18" s="1"/>
  <c r="CH388" i="18" s="1"/>
  <c r="BF391" i="18"/>
  <c r="BE391" i="18" s="1"/>
  <c r="AN298" i="18"/>
  <c r="AM298" i="18" s="1"/>
  <c r="AZ351" i="18"/>
  <c r="AY351" i="18" s="1"/>
  <c r="BB351" i="18"/>
  <c r="BA351" i="18" s="1"/>
  <c r="CG348" i="18" s="1"/>
  <c r="AP298" i="18"/>
  <c r="AO298" i="18" s="1"/>
  <c r="CE295" i="18" s="1"/>
  <c r="BH392" i="18" l="1"/>
  <c r="BG392" i="18" s="1"/>
  <c r="BF392" i="18"/>
  <c r="BE392" i="18" s="1"/>
  <c r="AN299" i="18"/>
  <c r="AM299" i="18" s="1"/>
  <c r="AZ352" i="18"/>
  <c r="AY352" i="18" s="1"/>
  <c r="BB352" i="18"/>
  <c r="BA352" i="18" s="1"/>
  <c r="CG349" i="18" s="1"/>
  <c r="AP299" i="18"/>
  <c r="AO299" i="18" s="1"/>
  <c r="CE296" i="18" s="1"/>
  <c r="BH393" i="18" l="1"/>
  <c r="BG393" i="18" s="1"/>
  <c r="CH390" i="18" s="1"/>
  <c r="BF393" i="18"/>
  <c r="BE393" i="18" s="1"/>
  <c r="CH389" i="18"/>
  <c r="AN300" i="18"/>
  <c r="AM300" i="18" s="1"/>
  <c r="AZ353" i="18"/>
  <c r="AY353" i="18" s="1"/>
  <c r="BB353" i="18"/>
  <c r="BA353" i="18" s="1"/>
  <c r="CG350" i="18" s="1"/>
  <c r="AP300" i="18"/>
  <c r="AO300" i="18" s="1"/>
  <c r="CE297" i="18" s="1"/>
  <c r="BF394" i="18" l="1"/>
  <c r="BE394" i="18" s="1"/>
  <c r="BH394" i="18"/>
  <c r="BG394" i="18" s="1"/>
  <c r="CH391" i="18" s="1"/>
  <c r="AN301" i="18"/>
  <c r="AM301" i="18" s="1"/>
  <c r="AZ354" i="18"/>
  <c r="AY354" i="18" s="1"/>
  <c r="BB354" i="18"/>
  <c r="BA354" i="18" s="1"/>
  <c r="CG351" i="18" s="1"/>
  <c r="AP301" i="18"/>
  <c r="AO301" i="18" s="1"/>
  <c r="CE298" i="18" s="1"/>
  <c r="BF395" i="18" l="1"/>
  <c r="BE395" i="18" s="1"/>
  <c r="BH395" i="18"/>
  <c r="BG395" i="18" s="1"/>
  <c r="AN302" i="18"/>
  <c r="AM302" i="18" s="1"/>
  <c r="AZ355" i="18"/>
  <c r="AY355" i="18" s="1"/>
  <c r="BB355" i="18"/>
  <c r="BA355" i="18" s="1"/>
  <c r="CG352" i="18" s="1"/>
  <c r="AP302" i="18"/>
  <c r="AO302" i="18" s="1"/>
  <c r="CE299" i="18" s="1"/>
  <c r="CH392" i="18" l="1"/>
  <c r="BF396" i="18"/>
  <c r="BE396" i="18" s="1"/>
  <c r="BH396" i="18"/>
  <c r="BG396" i="18" s="1"/>
  <c r="CH393" i="18" s="1"/>
  <c r="AN303" i="18"/>
  <c r="AM303" i="18" s="1"/>
  <c r="AZ356" i="18"/>
  <c r="AY356" i="18" s="1"/>
  <c r="BB356" i="18"/>
  <c r="BA356" i="18" s="1"/>
  <c r="CG353" i="18" s="1"/>
  <c r="AP303" i="18"/>
  <c r="AO303" i="18" s="1"/>
  <c r="CE300" i="18" s="1"/>
  <c r="BH397" i="18" l="1"/>
  <c r="BG397" i="18" s="1"/>
  <c r="CH394" i="18" s="1"/>
  <c r="BF397" i="18"/>
  <c r="BE397" i="18" s="1"/>
  <c r="AN304" i="18"/>
  <c r="AM304" i="18" s="1"/>
  <c r="AZ357" i="18"/>
  <c r="AY357" i="18" s="1"/>
  <c r="BB357" i="18"/>
  <c r="BA357" i="18" s="1"/>
  <c r="CG354" i="18" s="1"/>
  <c r="AP304" i="18"/>
  <c r="AO304" i="18" s="1"/>
  <c r="CE301" i="18" s="1"/>
  <c r="BH398" i="18" l="1"/>
  <c r="BG398" i="18" s="1"/>
  <c r="BF398" i="18"/>
  <c r="BE398" i="18" s="1"/>
  <c r="AN305" i="18"/>
  <c r="AM305" i="18" s="1"/>
  <c r="AZ358" i="18"/>
  <c r="AY358" i="18" s="1"/>
  <c r="BB358" i="18"/>
  <c r="BA358" i="18" s="1"/>
  <c r="CG355" i="18" s="1"/>
  <c r="AP305" i="18"/>
  <c r="AO305" i="18" s="1"/>
  <c r="CE302" i="18" s="1"/>
  <c r="CH395" i="18" l="1"/>
  <c r="BF399" i="18"/>
  <c r="BE399" i="18" s="1"/>
  <c r="BH399" i="18"/>
  <c r="BG399" i="18" s="1"/>
  <c r="AN306" i="18"/>
  <c r="AM306" i="18" s="1"/>
  <c r="AZ359" i="18"/>
  <c r="AY359" i="18" s="1"/>
  <c r="BB359" i="18"/>
  <c r="BA359" i="18" s="1"/>
  <c r="CG356" i="18" s="1"/>
  <c r="AP306" i="18"/>
  <c r="AO306" i="18" s="1"/>
  <c r="CE303" i="18" s="1"/>
  <c r="CH396" i="18" l="1"/>
  <c r="BF400" i="18"/>
  <c r="BE400" i="18" s="1"/>
  <c r="BH400" i="18"/>
  <c r="BG400" i="18" s="1"/>
  <c r="AN307" i="18"/>
  <c r="AM307" i="18" s="1"/>
  <c r="AZ360" i="18"/>
  <c r="AY360" i="18" s="1"/>
  <c r="BB360" i="18"/>
  <c r="BA360" i="18" s="1"/>
  <c r="CG357" i="18" s="1"/>
  <c r="AP307" i="18"/>
  <c r="AO307" i="18" s="1"/>
  <c r="CE304" i="18" s="1"/>
  <c r="BH401" i="18" l="1"/>
  <c r="BG401" i="18" s="1"/>
  <c r="BF401" i="18"/>
  <c r="BE401" i="18" s="1"/>
  <c r="CH397" i="18"/>
  <c r="AN308" i="18"/>
  <c r="AM308" i="18" s="1"/>
  <c r="AZ361" i="18"/>
  <c r="AY361" i="18" s="1"/>
  <c r="BB361" i="18"/>
  <c r="BA361" i="18" s="1"/>
  <c r="CG358" i="18" s="1"/>
  <c r="AP308" i="18"/>
  <c r="AO308" i="18" s="1"/>
  <c r="CE305" i="18" s="1"/>
  <c r="BF402" i="18" l="1"/>
  <c r="BE402" i="18" s="1"/>
  <c r="BH402" i="18"/>
  <c r="BG402" i="18" s="1"/>
  <c r="CH398" i="18"/>
  <c r="AN309" i="18"/>
  <c r="AM309" i="18" s="1"/>
  <c r="AZ362" i="18"/>
  <c r="AY362" i="18" s="1"/>
  <c r="BB362" i="18"/>
  <c r="BA362" i="18" s="1"/>
  <c r="CG359" i="18" s="1"/>
  <c r="AP309" i="18"/>
  <c r="AO309" i="18" s="1"/>
  <c r="CE306" i="18" s="1"/>
  <c r="BH403" i="18" l="1"/>
  <c r="BG403" i="18" s="1"/>
  <c r="BF403" i="18"/>
  <c r="BE403" i="18" s="1"/>
  <c r="CH399" i="18"/>
  <c r="AN310" i="18"/>
  <c r="AM310" i="18" s="1"/>
  <c r="AZ363" i="18"/>
  <c r="AY363" i="18" s="1"/>
  <c r="BB363" i="18"/>
  <c r="BA363" i="18" s="1"/>
  <c r="CG360" i="18" s="1"/>
  <c r="AP310" i="18"/>
  <c r="AO310" i="18" s="1"/>
  <c r="CE307" i="18" s="1"/>
  <c r="BH404" i="18" l="1"/>
  <c r="BG404" i="18" s="1"/>
  <c r="BF404" i="18"/>
  <c r="BE404" i="18" s="1"/>
  <c r="CH400" i="18"/>
  <c r="AN311" i="18"/>
  <c r="AM311" i="18" s="1"/>
  <c r="AZ364" i="18"/>
  <c r="AY364" i="18" s="1"/>
  <c r="BB364" i="18"/>
  <c r="BA364" i="18" s="1"/>
  <c r="CG361" i="18" s="1"/>
  <c r="AP311" i="18"/>
  <c r="AO311" i="18" s="1"/>
  <c r="CE308" i="18" s="1"/>
  <c r="BH405" i="18" l="1"/>
  <c r="BG405" i="18" s="1"/>
  <c r="BF405" i="18"/>
  <c r="BE405" i="18" s="1"/>
  <c r="CH401" i="18"/>
  <c r="AN312" i="18"/>
  <c r="AM312" i="18" s="1"/>
  <c r="AZ365" i="18"/>
  <c r="AY365" i="18" s="1"/>
  <c r="BB365" i="18"/>
  <c r="BA365" i="18" s="1"/>
  <c r="CG362" i="18" s="1"/>
  <c r="AP312" i="18"/>
  <c r="AO312" i="18" s="1"/>
  <c r="CE309" i="18" s="1"/>
  <c r="BH406" i="18" l="1"/>
  <c r="BG406" i="18" s="1"/>
  <c r="CH403" i="18" s="1"/>
  <c r="BF406" i="18"/>
  <c r="BE406" i="18" s="1"/>
  <c r="CH402" i="18"/>
  <c r="AN313" i="18"/>
  <c r="AM313" i="18" s="1"/>
  <c r="AZ366" i="18"/>
  <c r="AY366" i="18" s="1"/>
  <c r="BB366" i="18"/>
  <c r="BA366" i="18" s="1"/>
  <c r="CG363" i="18" s="1"/>
  <c r="AP313" i="18"/>
  <c r="AO313" i="18" s="1"/>
  <c r="CE310" i="18" s="1"/>
  <c r="BF407" i="18" l="1"/>
  <c r="BE407" i="18" s="1"/>
  <c r="BH407" i="18"/>
  <c r="BG407" i="18" s="1"/>
  <c r="CH404" i="18" s="1"/>
  <c r="AN314" i="18"/>
  <c r="AM314" i="18" s="1"/>
  <c r="AZ367" i="18"/>
  <c r="AY367" i="18" s="1"/>
  <c r="BB367" i="18"/>
  <c r="BA367" i="18" s="1"/>
  <c r="CG364" i="18" s="1"/>
  <c r="AP314" i="18"/>
  <c r="AO314" i="18" s="1"/>
  <c r="CE311" i="18" s="1"/>
  <c r="AN315" i="18" l="1"/>
  <c r="AM315" i="18" s="1"/>
  <c r="AZ368" i="18"/>
  <c r="AY368" i="18" s="1"/>
  <c r="BB368" i="18"/>
  <c r="BA368" i="18" s="1"/>
  <c r="CG365" i="18" s="1"/>
  <c r="AP315" i="18"/>
  <c r="AO315" i="18" s="1"/>
  <c r="CE312" i="18" s="1"/>
  <c r="AN316" i="18" l="1"/>
  <c r="AM316" i="18" s="1"/>
  <c r="AZ369" i="18"/>
  <c r="AY369" i="18" s="1"/>
  <c r="BB369" i="18"/>
  <c r="BA369" i="18" s="1"/>
  <c r="CG366" i="18" s="1"/>
  <c r="AP316" i="18"/>
  <c r="AO316" i="18" s="1"/>
  <c r="CE313" i="18" s="1"/>
  <c r="AN317" i="18" l="1"/>
  <c r="AM317" i="18" s="1"/>
  <c r="AZ370" i="18"/>
  <c r="AY370" i="18" s="1"/>
  <c r="BB370" i="18"/>
  <c r="BA370" i="18" s="1"/>
  <c r="CG367" i="18" s="1"/>
  <c r="AP317" i="18"/>
  <c r="AO317" i="18" s="1"/>
  <c r="CE314" i="18" s="1"/>
  <c r="AN318" i="18" l="1"/>
  <c r="AM318" i="18" s="1"/>
  <c r="AZ371" i="18"/>
  <c r="AY371" i="18" s="1"/>
  <c r="BB371" i="18"/>
  <c r="BA371" i="18" s="1"/>
  <c r="CG368" i="18" s="1"/>
  <c r="AP318" i="18"/>
  <c r="AO318" i="18" s="1"/>
  <c r="CE315" i="18" s="1"/>
  <c r="AN319" i="18" l="1"/>
  <c r="AM319" i="18" s="1"/>
  <c r="AZ372" i="18"/>
  <c r="AY372" i="18" s="1"/>
  <c r="BB372" i="18"/>
  <c r="BA372" i="18" s="1"/>
  <c r="CG369" i="18" s="1"/>
  <c r="AP319" i="18"/>
  <c r="AO319" i="18" s="1"/>
  <c r="CE316" i="18" s="1"/>
  <c r="AN320" i="18" l="1"/>
  <c r="AM320" i="18" s="1"/>
  <c r="AZ373" i="18"/>
  <c r="AY373" i="18" s="1"/>
  <c r="BB373" i="18"/>
  <c r="BA373" i="18" s="1"/>
  <c r="CG370" i="18" s="1"/>
  <c r="AP320" i="18"/>
  <c r="AO320" i="18" s="1"/>
  <c r="CE317" i="18" s="1"/>
  <c r="AN321" i="18" l="1"/>
  <c r="AM321" i="18" s="1"/>
  <c r="AZ374" i="18"/>
  <c r="AY374" i="18" s="1"/>
  <c r="BB374" i="18"/>
  <c r="BA374" i="18" s="1"/>
  <c r="CG371" i="18" s="1"/>
  <c r="AP321" i="18"/>
  <c r="AO321" i="18" s="1"/>
  <c r="CE318" i="18" s="1"/>
  <c r="AN322" i="18" l="1"/>
  <c r="AM322" i="18" s="1"/>
  <c r="AZ375" i="18"/>
  <c r="AY375" i="18" s="1"/>
  <c r="BB375" i="18"/>
  <c r="BA375" i="18" s="1"/>
  <c r="CG372" i="18" s="1"/>
  <c r="AP322" i="18"/>
  <c r="AO322" i="18" s="1"/>
  <c r="CE319" i="18" s="1"/>
  <c r="AN323" i="18" l="1"/>
  <c r="AM323" i="18" s="1"/>
  <c r="AZ376" i="18"/>
  <c r="AY376" i="18" s="1"/>
  <c r="BB376" i="18"/>
  <c r="BA376" i="18" s="1"/>
  <c r="CG373" i="18" s="1"/>
  <c r="AP323" i="18"/>
  <c r="AO323" i="18" s="1"/>
  <c r="CE320" i="18" s="1"/>
  <c r="AN324" i="18" l="1"/>
  <c r="AM324" i="18" s="1"/>
  <c r="AZ377" i="18"/>
  <c r="AY377" i="18" s="1"/>
  <c r="BB377" i="18"/>
  <c r="BA377" i="18" s="1"/>
  <c r="CG374" i="18" s="1"/>
  <c r="AP324" i="18"/>
  <c r="AO324" i="18" s="1"/>
  <c r="CE321" i="18" s="1"/>
  <c r="AN325" i="18" l="1"/>
  <c r="AM325" i="18" s="1"/>
  <c r="AZ378" i="18"/>
  <c r="AY378" i="18" s="1"/>
  <c r="BB378" i="18"/>
  <c r="BA378" i="18" s="1"/>
  <c r="CG375" i="18" s="1"/>
  <c r="AP325" i="18"/>
  <c r="AO325" i="18" s="1"/>
  <c r="CE322" i="18" s="1"/>
  <c r="AN326" i="18" l="1"/>
  <c r="AM326" i="18" s="1"/>
  <c r="AZ379" i="18"/>
  <c r="AY379" i="18" s="1"/>
  <c r="BB379" i="18"/>
  <c r="BA379" i="18" s="1"/>
  <c r="CG376" i="18" s="1"/>
  <c r="AP326" i="18"/>
  <c r="AO326" i="18" s="1"/>
  <c r="CE323" i="18" s="1"/>
  <c r="AN327" i="18" l="1"/>
  <c r="AM327" i="18" s="1"/>
  <c r="AZ380" i="18"/>
  <c r="AY380" i="18" s="1"/>
  <c r="BB380" i="18"/>
  <c r="BA380" i="18" s="1"/>
  <c r="CG377" i="18" s="1"/>
  <c r="AP327" i="18"/>
  <c r="AO327" i="18" s="1"/>
  <c r="CE324" i="18" s="1"/>
  <c r="AN328" i="18" l="1"/>
  <c r="AM328" i="18" s="1"/>
  <c r="AZ381" i="18"/>
  <c r="AY381" i="18" s="1"/>
  <c r="BB381" i="18"/>
  <c r="BA381" i="18" s="1"/>
  <c r="CG378" i="18" s="1"/>
  <c r="AP328" i="18"/>
  <c r="AO328" i="18" s="1"/>
  <c r="CE325" i="18" s="1"/>
  <c r="AN329" i="18" l="1"/>
  <c r="AM329" i="18" s="1"/>
  <c r="AZ382" i="18"/>
  <c r="AY382" i="18" s="1"/>
  <c r="BB382" i="18"/>
  <c r="BA382" i="18" s="1"/>
  <c r="CG379" i="18" s="1"/>
  <c r="AP329" i="18"/>
  <c r="AO329" i="18" s="1"/>
  <c r="CE326" i="18" s="1"/>
  <c r="AN330" i="18" l="1"/>
  <c r="AM330" i="18" s="1"/>
  <c r="AZ383" i="18"/>
  <c r="AY383" i="18" s="1"/>
  <c r="BB383" i="18"/>
  <c r="BA383" i="18" s="1"/>
  <c r="CG380" i="18" s="1"/>
  <c r="AP330" i="18"/>
  <c r="AO330" i="18" s="1"/>
  <c r="CE327" i="18" s="1"/>
  <c r="AN331" i="18" l="1"/>
  <c r="AM331" i="18" s="1"/>
  <c r="AZ384" i="18"/>
  <c r="AY384" i="18" s="1"/>
  <c r="BB384" i="18"/>
  <c r="BA384" i="18" s="1"/>
  <c r="CG381" i="18" s="1"/>
  <c r="AP331" i="18"/>
  <c r="AO331" i="18" s="1"/>
  <c r="CE328" i="18" s="1"/>
  <c r="AN332" i="18" l="1"/>
  <c r="AM332" i="18" s="1"/>
  <c r="AZ385" i="18"/>
  <c r="AY385" i="18" s="1"/>
  <c r="BB385" i="18"/>
  <c r="BA385" i="18" s="1"/>
  <c r="CG382" i="18" s="1"/>
  <c r="AP332" i="18"/>
  <c r="AO332" i="18" s="1"/>
  <c r="CE329" i="18" s="1"/>
  <c r="AN333" i="18" l="1"/>
  <c r="AM333" i="18" s="1"/>
  <c r="AZ386" i="18"/>
  <c r="AY386" i="18" s="1"/>
  <c r="BB386" i="18"/>
  <c r="BA386" i="18" s="1"/>
  <c r="CG383" i="18" s="1"/>
  <c r="AP333" i="18"/>
  <c r="AO333" i="18" s="1"/>
  <c r="CE330" i="18" s="1"/>
  <c r="AN334" i="18" l="1"/>
  <c r="AM334" i="18" s="1"/>
  <c r="AZ387" i="18"/>
  <c r="AY387" i="18" s="1"/>
  <c r="BB387" i="18"/>
  <c r="BA387" i="18" s="1"/>
  <c r="CG384" i="18" s="1"/>
  <c r="AP334" i="18"/>
  <c r="AO334" i="18" s="1"/>
  <c r="CE331" i="18" s="1"/>
  <c r="AN335" i="18" l="1"/>
  <c r="AM335" i="18" s="1"/>
  <c r="AZ388" i="18"/>
  <c r="AY388" i="18" s="1"/>
  <c r="BB388" i="18"/>
  <c r="BA388" i="18" s="1"/>
  <c r="CG385" i="18" s="1"/>
  <c r="AP335" i="18"/>
  <c r="AO335" i="18" s="1"/>
  <c r="CE332" i="18" s="1"/>
  <c r="AN336" i="18" l="1"/>
  <c r="AM336" i="18" s="1"/>
  <c r="AZ389" i="18"/>
  <c r="AY389" i="18" s="1"/>
  <c r="BB389" i="18"/>
  <c r="BA389" i="18" s="1"/>
  <c r="CG386" i="18" s="1"/>
  <c r="AP336" i="18"/>
  <c r="AO336" i="18" s="1"/>
  <c r="CE333" i="18" s="1"/>
  <c r="AN337" i="18" l="1"/>
  <c r="AM337" i="18" s="1"/>
  <c r="AZ390" i="18"/>
  <c r="AY390" i="18" s="1"/>
  <c r="BB390" i="18"/>
  <c r="BA390" i="18" s="1"/>
  <c r="CG387" i="18" s="1"/>
  <c r="AP337" i="18"/>
  <c r="AO337" i="18" s="1"/>
  <c r="CE334" i="18" s="1"/>
  <c r="AN338" i="18" l="1"/>
  <c r="AM338" i="18" s="1"/>
  <c r="AZ391" i="18"/>
  <c r="AY391" i="18" s="1"/>
  <c r="BB391" i="18"/>
  <c r="BA391" i="18" s="1"/>
  <c r="CG388" i="18" s="1"/>
  <c r="AP338" i="18"/>
  <c r="AO338" i="18" s="1"/>
  <c r="CE335" i="18" s="1"/>
  <c r="AN339" i="18" l="1"/>
  <c r="AM339" i="18" s="1"/>
  <c r="AZ392" i="18"/>
  <c r="AY392" i="18" s="1"/>
  <c r="BB392" i="18"/>
  <c r="BA392" i="18" s="1"/>
  <c r="CG389" i="18" s="1"/>
  <c r="AP339" i="18"/>
  <c r="AO339" i="18" s="1"/>
  <c r="CE336" i="18" s="1"/>
  <c r="AN340" i="18" l="1"/>
  <c r="AM340" i="18" s="1"/>
  <c r="AZ393" i="18"/>
  <c r="AY393" i="18" s="1"/>
  <c r="BB393" i="18"/>
  <c r="BA393" i="18" s="1"/>
  <c r="CG390" i="18" s="1"/>
  <c r="AP340" i="18"/>
  <c r="AO340" i="18" s="1"/>
  <c r="CE337" i="18" s="1"/>
  <c r="AN341" i="18" l="1"/>
  <c r="AM341" i="18" s="1"/>
  <c r="AZ394" i="18"/>
  <c r="AY394" i="18" s="1"/>
  <c r="BB394" i="18"/>
  <c r="BA394" i="18" s="1"/>
  <c r="CG391" i="18" s="1"/>
  <c r="AP341" i="18"/>
  <c r="AO341" i="18" s="1"/>
  <c r="CE338" i="18" s="1"/>
  <c r="AN342" i="18" l="1"/>
  <c r="AZ395" i="18"/>
  <c r="AY395" i="18" s="1"/>
  <c r="BB395" i="18"/>
  <c r="BA395" i="18" s="1"/>
  <c r="CG392" i="18" s="1"/>
  <c r="AP342" i="18"/>
  <c r="AO342" i="18" s="1"/>
  <c r="CE339" i="18" s="1"/>
  <c r="AM342" i="18"/>
  <c r="AN343" i="18" l="1"/>
  <c r="AZ396" i="18"/>
  <c r="AY396" i="18" s="1"/>
  <c r="BB396" i="18"/>
  <c r="BA396" i="18" s="1"/>
  <c r="CG393" i="18" s="1"/>
  <c r="AM343" i="18"/>
  <c r="AP343" i="18"/>
  <c r="AO343" i="18" s="1"/>
  <c r="CE340" i="18" s="1"/>
  <c r="AN344" i="18" l="1"/>
  <c r="AM344" i="18" s="1"/>
  <c r="AZ397" i="18"/>
  <c r="AY397" i="18" s="1"/>
  <c r="BB397" i="18"/>
  <c r="BA397" i="18" s="1"/>
  <c r="CG394" i="18" s="1"/>
  <c r="AP344" i="18"/>
  <c r="AO344" i="18" s="1"/>
  <c r="CE341" i="18" s="1"/>
  <c r="AN345" i="18" l="1"/>
  <c r="AM345" i="18" s="1"/>
  <c r="AZ398" i="18"/>
  <c r="AY398" i="18" s="1"/>
  <c r="BB398" i="18"/>
  <c r="BA398" i="18" s="1"/>
  <c r="CG395" i="18" s="1"/>
  <c r="AP345" i="18"/>
  <c r="AO345" i="18" s="1"/>
  <c r="CE342" i="18" s="1"/>
  <c r="AN346" i="18" l="1"/>
  <c r="AM346" i="18" s="1"/>
  <c r="AZ399" i="18"/>
  <c r="AY399" i="18" s="1"/>
  <c r="BB399" i="18"/>
  <c r="BA399" i="18" s="1"/>
  <c r="CG396" i="18" s="1"/>
  <c r="AP346" i="18"/>
  <c r="AO346" i="18" s="1"/>
  <c r="CE343" i="18" s="1"/>
  <c r="AN347" i="18" l="1"/>
  <c r="AM347" i="18" s="1"/>
  <c r="AZ400" i="18"/>
  <c r="AY400" i="18" s="1"/>
  <c r="BB400" i="18"/>
  <c r="BA400" i="18" s="1"/>
  <c r="CG397" i="18" s="1"/>
  <c r="AP347" i="18"/>
  <c r="AO347" i="18" s="1"/>
  <c r="CE344" i="18" s="1"/>
  <c r="AN348" i="18" l="1"/>
  <c r="AM348" i="18" s="1"/>
  <c r="AZ401" i="18"/>
  <c r="AY401" i="18" s="1"/>
  <c r="BB401" i="18"/>
  <c r="BA401" i="18" s="1"/>
  <c r="CG398" i="18" s="1"/>
  <c r="AP348" i="18"/>
  <c r="AO348" i="18" s="1"/>
  <c r="CE345" i="18" s="1"/>
  <c r="AN349" i="18" l="1"/>
  <c r="AM349" i="18" s="1"/>
  <c r="AZ402" i="18"/>
  <c r="AY402" i="18" s="1"/>
  <c r="BB402" i="18"/>
  <c r="BA402" i="18" s="1"/>
  <c r="CG399" i="18" s="1"/>
  <c r="AP349" i="18"/>
  <c r="AO349" i="18" s="1"/>
  <c r="CE346" i="18" s="1"/>
  <c r="AN350" i="18" l="1"/>
  <c r="AM350" i="18" s="1"/>
  <c r="AZ403" i="18"/>
  <c r="AY403" i="18" s="1"/>
  <c r="BB403" i="18"/>
  <c r="BA403" i="18" s="1"/>
  <c r="CG400" i="18" s="1"/>
  <c r="AP350" i="18"/>
  <c r="AO350" i="18" s="1"/>
  <c r="CE347" i="18" s="1"/>
  <c r="AN351" i="18" l="1"/>
  <c r="AM351" i="18" s="1"/>
  <c r="AZ404" i="18"/>
  <c r="AY404" i="18" s="1"/>
  <c r="BB404" i="18"/>
  <c r="BA404" i="18" s="1"/>
  <c r="CG401" i="18" s="1"/>
  <c r="AP351" i="18"/>
  <c r="AO351" i="18" s="1"/>
  <c r="CE348" i="18" s="1"/>
  <c r="AN352" i="18" l="1"/>
  <c r="AM352" i="18" s="1"/>
  <c r="AZ405" i="18"/>
  <c r="AY405" i="18" s="1"/>
  <c r="BB405" i="18"/>
  <c r="BA405" i="18" s="1"/>
  <c r="CG402" i="18" s="1"/>
  <c r="AP352" i="18"/>
  <c r="AO352" i="18" s="1"/>
  <c r="CE349" i="18" s="1"/>
  <c r="AN353" i="18" l="1"/>
  <c r="AM353" i="18" s="1"/>
  <c r="AZ406" i="18"/>
  <c r="AY406" i="18" s="1"/>
  <c r="BB406" i="18"/>
  <c r="BA406" i="18" s="1"/>
  <c r="CG403" i="18" s="1"/>
  <c r="AP353" i="18"/>
  <c r="AO353" i="18" s="1"/>
  <c r="CE350" i="18" s="1"/>
  <c r="AN354" i="18" l="1"/>
  <c r="AM354" i="18" s="1"/>
  <c r="AZ407" i="18"/>
  <c r="AY407" i="18" s="1"/>
  <c r="BB407" i="18"/>
  <c r="BA407" i="18" s="1"/>
  <c r="CG404" i="18" s="1"/>
  <c r="AP354" i="18"/>
  <c r="AO354" i="18" s="1"/>
  <c r="CE351" i="18" s="1"/>
  <c r="AN355" i="18" l="1"/>
  <c r="AM355" i="18" s="1"/>
  <c r="AP355" i="18"/>
  <c r="AO355" i="18" s="1"/>
  <c r="CE352" i="18" s="1"/>
  <c r="AN356" i="18" l="1"/>
  <c r="AM356" i="18" s="1"/>
  <c r="AP356" i="18"/>
  <c r="AO356" i="18" s="1"/>
  <c r="CE353" i="18" s="1"/>
  <c r="AN357" i="18" l="1"/>
  <c r="AM357" i="18" s="1"/>
  <c r="AP357" i="18"/>
  <c r="AO357" i="18" s="1"/>
  <c r="CE354" i="18" s="1"/>
  <c r="AN358" i="18" l="1"/>
  <c r="AM358" i="18" s="1"/>
  <c r="AP358" i="18"/>
  <c r="AO358" i="18" s="1"/>
  <c r="CE355" i="18" s="1"/>
  <c r="AN359" i="18" l="1"/>
  <c r="AM359" i="18" s="1"/>
  <c r="AP359" i="18"/>
  <c r="AO359" i="18" s="1"/>
  <c r="CE356" i="18" s="1"/>
  <c r="AN360" i="18" l="1"/>
  <c r="AM360" i="18" s="1"/>
  <c r="AP360" i="18"/>
  <c r="AO360" i="18" s="1"/>
  <c r="CE357" i="18" s="1"/>
  <c r="AN361" i="18" l="1"/>
  <c r="AM361" i="18" s="1"/>
  <c r="AP361" i="18"/>
  <c r="AO361" i="18" s="1"/>
  <c r="CE358" i="18" s="1"/>
  <c r="AN362" i="18" l="1"/>
  <c r="AM362" i="18" s="1"/>
  <c r="AP362" i="18"/>
  <c r="AO362" i="18" s="1"/>
  <c r="CE359" i="18" s="1"/>
  <c r="AN363" i="18" l="1"/>
  <c r="AM363" i="18" s="1"/>
  <c r="AP363" i="18"/>
  <c r="AO363" i="18" s="1"/>
  <c r="CE360" i="18" s="1"/>
  <c r="AN364" i="18" l="1"/>
  <c r="AM364" i="18" s="1"/>
  <c r="AP364" i="18"/>
  <c r="AO364" i="18" s="1"/>
  <c r="CE361" i="18" s="1"/>
  <c r="AN365" i="18" l="1"/>
  <c r="AM365" i="18" s="1"/>
  <c r="AP365" i="18"/>
  <c r="AO365" i="18" s="1"/>
  <c r="CE362" i="18" s="1"/>
  <c r="AN366" i="18" l="1"/>
  <c r="AM366" i="18" s="1"/>
  <c r="AP366" i="18"/>
  <c r="AO366" i="18" s="1"/>
  <c r="CE363" i="18" s="1"/>
  <c r="AN367" i="18" l="1"/>
  <c r="AM367" i="18" s="1"/>
  <c r="AP367" i="18"/>
  <c r="AO367" i="18" s="1"/>
  <c r="CE364" i="18" s="1"/>
  <c r="AN368" i="18" l="1"/>
  <c r="AM368" i="18" s="1"/>
  <c r="AP368" i="18"/>
  <c r="AO368" i="18" s="1"/>
  <c r="CE365" i="18" s="1"/>
  <c r="AN369" i="18" l="1"/>
  <c r="AM369" i="18" s="1"/>
  <c r="AP369" i="18"/>
  <c r="AO369" i="18" s="1"/>
  <c r="CE366" i="18" s="1"/>
  <c r="AN370" i="18" l="1"/>
  <c r="AM370" i="18" s="1"/>
  <c r="AP370" i="18"/>
  <c r="AO370" i="18" s="1"/>
  <c r="CE367" i="18" s="1"/>
  <c r="AN371" i="18" l="1"/>
  <c r="AM371" i="18" s="1"/>
  <c r="AP371" i="18"/>
  <c r="AO371" i="18" s="1"/>
  <c r="CE368" i="18" s="1"/>
  <c r="AN372" i="18" l="1"/>
  <c r="AM372" i="18" s="1"/>
  <c r="AP372" i="18"/>
  <c r="AO372" i="18" s="1"/>
  <c r="CE369" i="18" s="1"/>
  <c r="AN373" i="18" l="1"/>
  <c r="AM373" i="18" s="1"/>
  <c r="AP373" i="18"/>
  <c r="AO373" i="18" s="1"/>
  <c r="CE370" i="18" s="1"/>
  <c r="AN374" i="18" l="1"/>
  <c r="AM374" i="18" s="1"/>
  <c r="AP374" i="18"/>
  <c r="AO374" i="18" s="1"/>
  <c r="CE371" i="18" s="1"/>
  <c r="AN375" i="18" l="1"/>
  <c r="AM375" i="18" s="1"/>
  <c r="AP375" i="18"/>
  <c r="AO375" i="18" s="1"/>
  <c r="CE372" i="18" s="1"/>
  <c r="AN376" i="18" l="1"/>
  <c r="AM376" i="18" s="1"/>
  <c r="AP376" i="18"/>
  <c r="AO376" i="18" s="1"/>
  <c r="CE373" i="18" s="1"/>
  <c r="AN377" i="18" l="1"/>
  <c r="AM377" i="18" s="1"/>
  <c r="AP377" i="18"/>
  <c r="AO377" i="18" s="1"/>
  <c r="CE374" i="18" s="1"/>
  <c r="AN378" i="18" l="1"/>
  <c r="AM378" i="18" s="1"/>
  <c r="AP378" i="18"/>
  <c r="AO378" i="18" s="1"/>
  <c r="CE375" i="18" s="1"/>
  <c r="AN379" i="18" l="1"/>
  <c r="AM379" i="18" s="1"/>
  <c r="AP379" i="18"/>
  <c r="AO379" i="18" s="1"/>
  <c r="CE376" i="18" s="1"/>
  <c r="AN380" i="18" l="1"/>
  <c r="AM380" i="18" s="1"/>
  <c r="AP380" i="18"/>
  <c r="AO380" i="18" s="1"/>
  <c r="CE377" i="18" s="1"/>
  <c r="AN381" i="18" l="1"/>
  <c r="AM381" i="18" s="1"/>
  <c r="AP381" i="18"/>
  <c r="AO381" i="18" s="1"/>
  <c r="CE378" i="18" s="1"/>
  <c r="AN382" i="18" l="1"/>
  <c r="AM382" i="18" s="1"/>
  <c r="AP382" i="18"/>
  <c r="AO382" i="18" s="1"/>
  <c r="CE379" i="18" s="1"/>
  <c r="AN383" i="18" l="1"/>
  <c r="AM383" i="18" s="1"/>
  <c r="AP383" i="18"/>
  <c r="AO383" i="18" s="1"/>
  <c r="CE380" i="18" s="1"/>
  <c r="AN384" i="18" l="1"/>
  <c r="AM384" i="18" s="1"/>
  <c r="AP384" i="18"/>
  <c r="AO384" i="18" s="1"/>
  <c r="CE381" i="18" s="1"/>
  <c r="AN385" i="18" l="1"/>
  <c r="AM385" i="18" s="1"/>
  <c r="AP385" i="18"/>
  <c r="AO385" i="18" s="1"/>
  <c r="CE382" i="18" s="1"/>
  <c r="AN386" i="18" l="1"/>
  <c r="AM386" i="18" s="1"/>
  <c r="AP386" i="18"/>
  <c r="AO386" i="18" s="1"/>
  <c r="CE383" i="18" s="1"/>
  <c r="AN387" i="18" l="1"/>
  <c r="AM387" i="18" s="1"/>
  <c r="AP387" i="18"/>
  <c r="AO387" i="18" s="1"/>
  <c r="CE384" i="18" s="1"/>
  <c r="AN388" i="18" l="1"/>
  <c r="AM388" i="18" s="1"/>
  <c r="AP388" i="18"/>
  <c r="AO388" i="18" s="1"/>
  <c r="CE385" i="18" s="1"/>
  <c r="AN389" i="18" l="1"/>
  <c r="AM389" i="18" s="1"/>
  <c r="AP389" i="18"/>
  <c r="AO389" i="18" s="1"/>
  <c r="CE386" i="18" s="1"/>
  <c r="AN390" i="18" l="1"/>
  <c r="AM390" i="18" s="1"/>
  <c r="AP390" i="18"/>
  <c r="AO390" i="18" s="1"/>
  <c r="CE387" i="18" s="1"/>
  <c r="AN391" i="18" l="1"/>
  <c r="AM391" i="18" s="1"/>
  <c r="AP391" i="18"/>
  <c r="AO391" i="18" s="1"/>
  <c r="CE388" i="18" s="1"/>
  <c r="AN392" i="18" l="1"/>
  <c r="AM392" i="18" s="1"/>
  <c r="AP392" i="18"/>
  <c r="AO392" i="18" s="1"/>
  <c r="CE389" i="18" s="1"/>
  <c r="AN393" i="18" l="1"/>
  <c r="AM393" i="18" s="1"/>
  <c r="AP393" i="18"/>
  <c r="AO393" i="18" s="1"/>
  <c r="CE390" i="18" s="1"/>
  <c r="AN394" i="18" l="1"/>
  <c r="AM394" i="18" s="1"/>
  <c r="AP394" i="18"/>
  <c r="AO394" i="18" s="1"/>
  <c r="CE391" i="18" s="1"/>
  <c r="AN395" i="18" l="1"/>
  <c r="AM395" i="18" s="1"/>
  <c r="CE419" i="18"/>
  <c r="AP395" i="18"/>
  <c r="AO395" i="18" s="1"/>
  <c r="CE392" i="18" s="1"/>
  <c r="AN396" i="18" l="1"/>
  <c r="AM396" i="18" s="1"/>
  <c r="CE420" i="18"/>
  <c r="AP396" i="18"/>
  <c r="AO396" i="18" s="1"/>
  <c r="CE393" i="18" s="1"/>
  <c r="AN397" i="18" l="1"/>
  <c r="AM397" i="18" s="1"/>
  <c r="AP397" i="18"/>
  <c r="AO397" i="18" s="1"/>
  <c r="CE394" i="18" s="1"/>
  <c r="AN398" i="18" l="1"/>
  <c r="AM398" i="18" s="1"/>
  <c r="AP398" i="18"/>
  <c r="AO398" i="18" s="1"/>
  <c r="CE395" i="18" s="1"/>
  <c r="AN399" i="18" l="1"/>
  <c r="AM399" i="18" s="1"/>
  <c r="AP399" i="18"/>
  <c r="AO399" i="18" s="1"/>
  <c r="CE396" i="18" s="1"/>
  <c r="AN400" i="18" l="1"/>
  <c r="AP400" i="18"/>
  <c r="AO400" i="18" s="1"/>
  <c r="CE397" i="18" s="1"/>
  <c r="AM400" i="18"/>
  <c r="AN401" i="18" l="1"/>
  <c r="AM401" i="18" s="1"/>
  <c r="AP401" i="18"/>
  <c r="AO401" i="18" s="1"/>
  <c r="CE398" i="18" s="1"/>
  <c r="AN402" i="18" l="1"/>
  <c r="AM402" i="18" s="1"/>
  <c r="AP402" i="18"/>
  <c r="AO402" i="18" s="1"/>
  <c r="CE399" i="18" s="1"/>
  <c r="AN403" i="18" l="1"/>
  <c r="AM403" i="18" s="1"/>
  <c r="AP403" i="18"/>
  <c r="AO403" i="18" s="1"/>
  <c r="CE400" i="18" s="1"/>
  <c r="AN404" i="18" l="1"/>
  <c r="AM404" i="18" s="1"/>
  <c r="AP404" i="18"/>
  <c r="AO404" i="18" s="1"/>
  <c r="CE401" i="18" s="1"/>
  <c r="AN405" i="18" l="1"/>
  <c r="AM405" i="18" s="1"/>
  <c r="AP405" i="18"/>
  <c r="AO405" i="18" s="1"/>
  <c r="CE402" i="18" s="1"/>
  <c r="AN406" i="18" l="1"/>
  <c r="AM406" i="18" s="1"/>
  <c r="AP406" i="18"/>
  <c r="AO406" i="18" s="1"/>
  <c r="CE403" i="18" s="1"/>
  <c r="AN407" i="18" l="1"/>
  <c r="AM407" i="18" s="1"/>
  <c r="AP407" i="18"/>
  <c r="AO407" i="18" s="1"/>
  <c r="CE404" i="18" s="1"/>
  <c r="AN408" i="18" l="1"/>
  <c r="AM408" i="18" s="1"/>
  <c r="AP408" i="18"/>
  <c r="AO408" i="18" s="1"/>
  <c r="CE405" i="18" s="1"/>
  <c r="AN409" i="18" l="1"/>
  <c r="AM409" i="18" s="1"/>
  <c r="AP409" i="18"/>
  <c r="AO409" i="18" s="1"/>
  <c r="CE406" i="18" s="1"/>
  <c r="AN410" i="18" l="1"/>
  <c r="AM410" i="18" s="1"/>
  <c r="AP410" i="18"/>
  <c r="AO410" i="18" s="1"/>
  <c r="CE407" i="18" s="1"/>
  <c r="AN411" i="18" l="1"/>
  <c r="AM411" i="18" s="1"/>
  <c r="AP411" i="18"/>
  <c r="AO411" i="18" s="1"/>
  <c r="CE408" i="18" s="1"/>
  <c r="AN412" i="18" l="1"/>
  <c r="AM412" i="18" s="1"/>
  <c r="AP412" i="18"/>
  <c r="AO412" i="18" s="1"/>
  <c r="CE409" i="18" s="1"/>
  <c r="AN413" i="18" l="1"/>
  <c r="AM413" i="18" s="1"/>
  <c r="AP413" i="18"/>
  <c r="AO413" i="18" s="1"/>
  <c r="CE410" i="18" s="1"/>
  <c r="AN414" i="18" l="1"/>
  <c r="AM414" i="18" s="1"/>
  <c r="AP414" i="18"/>
  <c r="AO414" i="18" s="1"/>
  <c r="CE411" i="18" s="1"/>
  <c r="AN415" i="18" l="1"/>
  <c r="AM415" i="18" s="1"/>
  <c r="AP415" i="18"/>
  <c r="AO415" i="18" s="1"/>
  <c r="CE412" i="18" s="1"/>
  <c r="AN416" i="18" l="1"/>
  <c r="AM416" i="18" s="1"/>
  <c r="AP416" i="18"/>
  <c r="AO416" i="18" s="1"/>
  <c r="CE413" i="18" s="1"/>
  <c r="AN417" i="18" l="1"/>
  <c r="AM417" i="18" s="1"/>
  <c r="AP417" i="18"/>
  <c r="AO417" i="18" s="1"/>
  <c r="CE414" i="18" s="1"/>
  <c r="AN418" i="18" l="1"/>
  <c r="AM418" i="18" s="1"/>
  <c r="AP418" i="18"/>
  <c r="AO418" i="18" s="1"/>
  <c r="CE415" i="18" s="1"/>
  <c r="AN419" i="18" l="1"/>
  <c r="AM419" i="18" s="1"/>
  <c r="AP419" i="18"/>
  <c r="AO419" i="18" s="1"/>
  <c r="CE416" i="18" s="1"/>
  <c r="AN420" i="18" l="1"/>
  <c r="AM420" i="18" s="1"/>
  <c r="AP420" i="18"/>
  <c r="AO420" i="18" s="1"/>
  <c r="CE417" i="18" l="1"/>
  <c r="AN421" i="18"/>
  <c r="AM421" i="18" s="1"/>
  <c r="AP421" i="18"/>
  <c r="AO421" i="18" s="1"/>
  <c r="CE418" i="18" s="1"/>
  <c r="AP422" i="18" l="1"/>
  <c r="AN422" i="18"/>
  <c r="AM422" i="18" s="1"/>
  <c r="AO422" i="18"/>
  <c r="C142" i="18"/>
  <c r="C141" i="18"/>
  <c r="C140" i="18"/>
  <c r="C139" i="18"/>
  <c r="C138" i="18"/>
  <c r="C137" i="18"/>
  <c r="C136" i="18"/>
  <c r="C135" i="18"/>
  <c r="C134" i="18"/>
  <c r="C133" i="18"/>
  <c r="C132" i="18"/>
  <c r="C131" i="18"/>
  <c r="C130" i="18"/>
  <c r="C129" i="18"/>
  <c r="C128" i="18"/>
  <c r="C127" i="18"/>
  <c r="C126" i="18"/>
  <c r="C125" i="18"/>
  <c r="C124" i="18"/>
  <c r="C123" i="18"/>
  <c r="C122" i="18"/>
  <c r="C121" i="18"/>
  <c r="C120" i="18"/>
  <c r="C119" i="18"/>
  <c r="C118" i="18"/>
  <c r="C117" i="18"/>
  <c r="C116" i="18"/>
  <c r="C115" i="18"/>
  <c r="C114" i="18"/>
  <c r="C113" i="18"/>
  <c r="C112" i="18"/>
  <c r="C111" i="18"/>
  <c r="C110" i="18"/>
  <c r="C109" i="18"/>
  <c r="C108" i="18"/>
  <c r="C107" i="18"/>
  <c r="C106" i="18"/>
  <c r="C105" i="18"/>
  <c r="C104" i="18"/>
  <c r="C103" i="18"/>
  <c r="C102" i="18"/>
  <c r="C101" i="18"/>
  <c r="C100" i="18"/>
  <c r="C99" i="18"/>
  <c r="C98" i="18"/>
  <c r="C97" i="18"/>
  <c r="C96" i="18"/>
  <c r="C95" i="18"/>
  <c r="C94" i="18"/>
  <c r="C93" i="18"/>
  <c r="C92" i="18"/>
  <c r="C91" i="18"/>
  <c r="C90" i="18"/>
  <c r="C89" i="18"/>
  <c r="C88" i="18"/>
  <c r="C87" i="18"/>
  <c r="C86" i="18"/>
  <c r="C85" i="18"/>
  <c r="C84" i="18"/>
  <c r="C83" i="18"/>
  <c r="C82" i="18"/>
  <c r="C81" i="18"/>
  <c r="C80" i="18"/>
  <c r="C79" i="18"/>
  <c r="C78" i="18"/>
  <c r="C77" i="18"/>
  <c r="C76" i="18"/>
  <c r="C75" i="18"/>
  <c r="C74" i="18"/>
  <c r="C73" i="18"/>
  <c r="C72" i="18"/>
  <c r="C71" i="18"/>
  <c r="C70" i="18"/>
  <c r="C69" i="18"/>
  <c r="C68" i="18"/>
  <c r="C67" i="18"/>
  <c r="C66" i="18"/>
  <c r="C65" i="18"/>
  <c r="C64" i="18"/>
  <c r="C63" i="18"/>
  <c r="C62" i="18"/>
  <c r="C61" i="18"/>
  <c r="C60" i="18"/>
  <c r="C59" i="18"/>
  <c r="C58" i="18"/>
  <c r="Z44" i="18"/>
  <c r="Z45" i="18" s="1"/>
  <c r="Z46" i="18" s="1"/>
  <c r="Z47" i="18" s="1"/>
  <c r="Z48" i="18" s="1"/>
  <c r="Z49" i="18" s="1"/>
  <c r="Z50" i="18" s="1"/>
  <c r="Z51" i="18" s="1"/>
  <c r="Z52" i="18" s="1"/>
  <c r="Z53" i="18" s="1"/>
  <c r="Z54" i="18" s="1"/>
  <c r="Z55" i="18" s="1"/>
  <c r="Z56" i="18" s="1"/>
  <c r="Z57" i="18" s="1"/>
  <c r="Z58" i="18" s="1"/>
  <c r="Z59" i="18" s="1"/>
  <c r="Z60" i="18" s="1"/>
  <c r="Z61" i="18" s="1"/>
  <c r="Z62" i="18" s="1"/>
  <c r="Z63" i="18" s="1"/>
  <c r="Z64" i="18" s="1"/>
  <c r="Z65" i="18" s="1"/>
  <c r="Z66" i="18" s="1"/>
  <c r="Z67" i="18" s="1"/>
  <c r="Z68" i="18" s="1"/>
  <c r="Z69" i="18" s="1"/>
  <c r="Z70" i="18" s="1"/>
  <c r="Z71" i="18" s="1"/>
  <c r="Z72" i="18" s="1"/>
  <c r="Z73" i="18" s="1"/>
  <c r="Z74" i="18" s="1"/>
  <c r="Z75" i="18" s="1"/>
  <c r="Z76" i="18" s="1"/>
  <c r="Z77" i="18" s="1"/>
  <c r="Z78" i="18" s="1"/>
  <c r="Z79" i="18" s="1"/>
  <c r="Z80" i="18" s="1"/>
  <c r="Z81" i="18" s="1"/>
  <c r="Z82" i="18" s="1"/>
  <c r="Z83" i="18" s="1"/>
  <c r="Z84" i="18" s="1"/>
  <c r="Z85" i="18" s="1"/>
  <c r="Z86" i="18" s="1"/>
  <c r="Z87" i="18" s="1"/>
  <c r="Z88" i="18" s="1"/>
  <c r="Z89" i="18" s="1"/>
  <c r="Z90" i="18" s="1"/>
  <c r="Z91" i="18" s="1"/>
  <c r="Z92" i="18" s="1"/>
  <c r="Z93" i="18" s="1"/>
  <c r="Z94" i="18" s="1"/>
  <c r="Z95" i="18" s="1"/>
  <c r="Z96" i="18" s="1"/>
  <c r="Z97" i="18" s="1"/>
  <c r="Z98" i="18" s="1"/>
  <c r="Z99" i="18" s="1"/>
  <c r="Z100" i="18" s="1"/>
  <c r="Z101" i="18" s="1"/>
  <c r="Z102" i="18" s="1"/>
  <c r="Z103" i="18" s="1"/>
  <c r="Z104" i="18" s="1"/>
  <c r="Z105" i="18" s="1"/>
  <c r="Z106" i="18" s="1"/>
  <c r="Z107" i="18" s="1"/>
  <c r="Z108" i="18" s="1"/>
  <c r="Z109" i="18" s="1"/>
  <c r="Z110" i="18" s="1"/>
  <c r="Z111" i="18" s="1"/>
  <c r="Z112" i="18" s="1"/>
  <c r="Z113" i="18" s="1"/>
  <c r="Z114" i="18" s="1"/>
  <c r="Z115" i="18" s="1"/>
  <c r="Z116" i="18" s="1"/>
  <c r="Z117" i="18" s="1"/>
  <c r="Z118" i="18" s="1"/>
  <c r="Z119" i="18" s="1"/>
  <c r="Z120" i="18" s="1"/>
  <c r="Z121" i="18" s="1"/>
  <c r="Z122" i="18" s="1"/>
  <c r="Z123" i="18" s="1"/>
  <c r="Z124" i="18" s="1"/>
  <c r="Z125" i="18" s="1"/>
  <c r="Z126" i="18" s="1"/>
  <c r="Z127" i="18" s="1"/>
  <c r="Z128" i="18" s="1"/>
  <c r="Z129" i="18" s="1"/>
  <c r="Z130" i="18" s="1"/>
  <c r="Z131" i="18" s="1"/>
  <c r="Z132" i="18" s="1"/>
  <c r="Z133" i="18" s="1"/>
  <c r="Z134" i="18" s="1"/>
  <c r="Z135" i="18" s="1"/>
  <c r="Z136" i="18" s="1"/>
  <c r="Z137" i="18" s="1"/>
  <c r="Z138" i="18" s="1"/>
  <c r="Z139" i="18" s="1"/>
  <c r="Z140" i="18" s="1"/>
  <c r="Z141" i="18" s="1"/>
  <c r="Z142" i="18" s="1"/>
  <c r="Z143" i="18" s="1"/>
  <c r="Z144" i="18" s="1"/>
  <c r="Z145" i="18" s="1"/>
  <c r="Z146" i="18" s="1"/>
  <c r="Z147" i="18" s="1"/>
  <c r="Z148" i="18" s="1"/>
  <c r="Z149" i="18" s="1"/>
  <c r="Z150" i="18" s="1"/>
  <c r="Z151" i="18" s="1"/>
  <c r="Z152" i="18" s="1"/>
  <c r="Z153" i="18" s="1"/>
  <c r="Z154" i="18" s="1"/>
  <c r="Z155" i="18" s="1"/>
  <c r="Z156" i="18" s="1"/>
  <c r="Z157" i="18" s="1"/>
  <c r="Z158" i="18" s="1"/>
  <c r="Z159" i="18" s="1"/>
  <c r="Z160" i="18" s="1"/>
  <c r="Z161" i="18" s="1"/>
  <c r="Z162" i="18" s="1"/>
  <c r="Z163" i="18" s="1"/>
  <c r="Z164" i="18" s="1"/>
  <c r="Z165" i="18" s="1"/>
  <c r="Z166" i="18" s="1"/>
  <c r="Z167" i="18" s="1"/>
  <c r="Z168" i="18" s="1"/>
  <c r="Z169" i="18" s="1"/>
  <c r="Z170" i="18" s="1"/>
  <c r="Z171" i="18" s="1"/>
  <c r="Z172" i="18" s="1"/>
  <c r="Z173" i="18" s="1"/>
  <c r="Z174" i="18" s="1"/>
  <c r="Z175" i="18" s="1"/>
  <c r="Z176" i="18" s="1"/>
  <c r="Z177" i="18" s="1"/>
  <c r="Z178" i="18" s="1"/>
  <c r="Z179" i="18" s="1"/>
  <c r="Z180" i="18" s="1"/>
  <c r="Z181" i="18" s="1"/>
  <c r="Z182" i="18" s="1"/>
  <c r="Z183" i="18" s="1"/>
  <c r="Z184" i="18" s="1"/>
  <c r="Z185" i="18" s="1"/>
  <c r="Z186" i="18" s="1"/>
  <c r="Z187" i="18" s="1"/>
  <c r="Z188" i="18" s="1"/>
  <c r="Z189" i="18" s="1"/>
  <c r="Z190" i="18" s="1"/>
  <c r="Z191" i="18" s="1"/>
  <c r="Z192" i="18" s="1"/>
  <c r="Z193" i="18" s="1"/>
  <c r="Z194" i="18" s="1"/>
  <c r="Z195" i="18" s="1"/>
  <c r="Z196" i="18" s="1"/>
  <c r="Z197" i="18" s="1"/>
  <c r="Z198" i="18" s="1"/>
  <c r="Z199" i="18" s="1"/>
  <c r="Z200" i="18" s="1"/>
  <c r="Z201" i="18" s="1"/>
  <c r="Z202" i="18" s="1"/>
  <c r="Z203" i="18" s="1"/>
  <c r="Z204" i="18" s="1"/>
  <c r="Z205" i="18" s="1"/>
  <c r="Z206" i="18" s="1"/>
  <c r="Z207" i="18" s="1"/>
  <c r="Z208" i="18" s="1"/>
  <c r="Z209" i="18" s="1"/>
  <c r="Z210" i="18" s="1"/>
  <c r="Z211" i="18" s="1"/>
  <c r="Z212" i="18" s="1"/>
  <c r="Z213" i="18" s="1"/>
  <c r="Z214" i="18" s="1"/>
  <c r="Z215" i="18" s="1"/>
  <c r="Z216" i="18" s="1"/>
  <c r="Z217" i="18" s="1"/>
  <c r="Z218" i="18" s="1"/>
  <c r="Z219" i="18" s="1"/>
  <c r="Z220" i="18" s="1"/>
  <c r="Z221" i="18" s="1"/>
  <c r="Z222" i="18" s="1"/>
  <c r="Z223" i="18" s="1"/>
  <c r="Z224" i="18" s="1"/>
  <c r="Z225" i="18" s="1"/>
  <c r="Z226" i="18" s="1"/>
  <c r="Z227" i="18" s="1"/>
  <c r="Z228" i="18" s="1"/>
  <c r="Z229" i="18" s="1"/>
  <c r="Z230" i="18" s="1"/>
  <c r="Z231" i="18" s="1"/>
  <c r="Z232" i="18" s="1"/>
  <c r="Z233" i="18" s="1"/>
  <c r="Z234" i="18" s="1"/>
  <c r="Z235" i="18" s="1"/>
  <c r="Z236" i="18" s="1"/>
  <c r="Z237" i="18" s="1"/>
  <c r="Z238" i="18" s="1"/>
  <c r="Z239" i="18" s="1"/>
  <c r="Z240" i="18" s="1"/>
  <c r="Z241" i="18" s="1"/>
  <c r="Z242" i="18" s="1"/>
  <c r="Z243" i="18" s="1"/>
  <c r="Z244" i="18" s="1"/>
  <c r="Z245" i="18" s="1"/>
  <c r="Z246" i="18" s="1"/>
  <c r="Z247" i="18" s="1"/>
  <c r="Z248" i="18" s="1"/>
  <c r="Z249" i="18" s="1"/>
  <c r="Z250" i="18" s="1"/>
  <c r="Z251" i="18" s="1"/>
  <c r="Z252" i="18" s="1"/>
  <c r="Z253" i="18" s="1"/>
  <c r="Z254" i="18" s="1"/>
  <c r="Z255" i="18" s="1"/>
  <c r="Z256" i="18" s="1"/>
  <c r="Z257" i="18" s="1"/>
  <c r="Z258" i="18" s="1"/>
  <c r="Z259" i="18" s="1"/>
  <c r="Z260" i="18" s="1"/>
  <c r="Z261" i="18" s="1"/>
  <c r="Z262" i="18" s="1"/>
  <c r="Z263" i="18" s="1"/>
  <c r="Z264" i="18" s="1"/>
  <c r="Z265" i="18" s="1"/>
  <c r="Z266" i="18" s="1"/>
  <c r="Z267" i="18" s="1"/>
  <c r="Z268" i="18" s="1"/>
  <c r="Z269" i="18" s="1"/>
  <c r="Z270" i="18" s="1"/>
  <c r="Z271" i="18" s="1"/>
  <c r="Z272" i="18" s="1"/>
  <c r="Z273" i="18" s="1"/>
  <c r="Z274" i="18" s="1"/>
  <c r="Z275" i="18" s="1"/>
  <c r="Z276" i="18" s="1"/>
  <c r="Z277" i="18" s="1"/>
  <c r="Z278" i="18" s="1"/>
  <c r="Z279" i="18" s="1"/>
  <c r="Z280" i="18" s="1"/>
  <c r="Z281" i="18" s="1"/>
  <c r="Z282" i="18" s="1"/>
  <c r="Z283" i="18" s="1"/>
  <c r="Z284" i="18" s="1"/>
  <c r="Z285" i="18" s="1"/>
  <c r="Z286" i="18" s="1"/>
  <c r="Z287" i="18" s="1"/>
  <c r="Z288" i="18" s="1"/>
  <c r="Z289" i="18" s="1"/>
  <c r="Z290" i="18" s="1"/>
  <c r="Z291" i="18" s="1"/>
  <c r="Z292" i="18" s="1"/>
  <c r="Z293" i="18" s="1"/>
  <c r="Z294" i="18" s="1"/>
  <c r="Z295" i="18" s="1"/>
  <c r="Z296" i="18" s="1"/>
  <c r="Z297" i="18" s="1"/>
  <c r="Z298" i="18" s="1"/>
  <c r="Z299" i="18" s="1"/>
  <c r="Z300" i="18" s="1"/>
  <c r="Z301" i="18" s="1"/>
  <c r="Z302" i="18" s="1"/>
  <c r="Z303" i="18" s="1"/>
  <c r="Z304" i="18" s="1"/>
  <c r="Z305" i="18" s="1"/>
  <c r="Z306" i="18" s="1"/>
  <c r="Z307" i="18" s="1"/>
  <c r="Z308" i="18" s="1"/>
  <c r="Z309" i="18" s="1"/>
  <c r="Z310" i="18" s="1"/>
  <c r="Z311" i="18" s="1"/>
  <c r="Z312" i="18" s="1"/>
  <c r="Z313" i="18" s="1"/>
  <c r="Z314" i="18" s="1"/>
  <c r="Z315" i="18" s="1"/>
  <c r="Z316" i="18" s="1"/>
  <c r="Z317" i="18" s="1"/>
  <c r="Z318" i="18" s="1"/>
  <c r="Z319" i="18" s="1"/>
  <c r="Z320" i="18" s="1"/>
  <c r="Z321" i="18" s="1"/>
  <c r="Z322" i="18" s="1"/>
  <c r="Z323" i="18" s="1"/>
  <c r="Z324" i="18" s="1"/>
  <c r="Z325" i="18" s="1"/>
  <c r="Z326" i="18" s="1"/>
  <c r="Z327" i="18" s="1"/>
  <c r="Z328" i="18" s="1"/>
  <c r="Z329" i="18" s="1"/>
  <c r="Z330" i="18" s="1"/>
  <c r="Z331" i="18" s="1"/>
  <c r="Z332" i="18" s="1"/>
  <c r="Z333" i="18" s="1"/>
  <c r="Z334" i="18" s="1"/>
  <c r="Z335" i="18" s="1"/>
  <c r="Z336" i="18" s="1"/>
  <c r="Z337" i="18" s="1"/>
  <c r="Z338" i="18" s="1"/>
  <c r="Z339" i="18" s="1"/>
  <c r="Z340" i="18" s="1"/>
  <c r="Z341" i="18" s="1"/>
  <c r="Z342" i="18" s="1"/>
  <c r="Z343" i="18" s="1"/>
  <c r="Z344" i="18" s="1"/>
  <c r="Z345" i="18" s="1"/>
  <c r="Z346" i="18" s="1"/>
  <c r="Z347" i="18" s="1"/>
  <c r="Z348" i="18" s="1"/>
  <c r="Z349" i="18" s="1"/>
  <c r="Z350" i="18" s="1"/>
  <c r="Z351" i="18" s="1"/>
  <c r="Z352" i="18" s="1"/>
  <c r="Z353" i="18" s="1"/>
  <c r="Z354" i="18" s="1"/>
  <c r="Z355" i="18" s="1"/>
  <c r="Z356" i="18" s="1"/>
  <c r="Z357" i="18" s="1"/>
  <c r="Z358" i="18" s="1"/>
  <c r="Z359" i="18" s="1"/>
  <c r="Z360" i="18" s="1"/>
  <c r="Z361" i="18" s="1"/>
  <c r="Z362" i="18" s="1"/>
  <c r="Z363" i="18" s="1"/>
  <c r="Z364" i="18" s="1"/>
  <c r="Z365" i="18" s="1"/>
  <c r="Z366" i="18" s="1"/>
  <c r="Z367" i="18" s="1"/>
  <c r="Z368" i="18" s="1"/>
  <c r="Z369" i="18" s="1"/>
  <c r="Z370" i="18" s="1"/>
  <c r="Z371" i="18" s="1"/>
  <c r="Z372" i="18" s="1"/>
  <c r="Z373" i="18" s="1"/>
  <c r="Z374" i="18" s="1"/>
  <c r="Z375" i="18" s="1"/>
  <c r="Z376" i="18" s="1"/>
  <c r="Z377" i="18" s="1"/>
  <c r="Z378" i="18" s="1"/>
  <c r="Z379" i="18" s="1"/>
  <c r="Z380" i="18" s="1"/>
  <c r="Z381" i="18" s="1"/>
  <c r="Z382" i="18" s="1"/>
  <c r="Z383" i="18" s="1"/>
  <c r="Z384" i="18" s="1"/>
  <c r="Z385" i="18" s="1"/>
  <c r="Z386" i="18" s="1"/>
  <c r="Z387" i="18" s="1"/>
  <c r="Z388" i="18" s="1"/>
  <c r="Z389" i="18" s="1"/>
  <c r="Z390" i="18" s="1"/>
  <c r="Z391" i="18" s="1"/>
  <c r="Z392" i="18" s="1"/>
  <c r="Z393" i="18" s="1"/>
  <c r="Z394" i="18" s="1"/>
  <c r="Z395" i="18" s="1"/>
  <c r="Z396" i="18" s="1"/>
  <c r="Z397" i="18" s="1"/>
  <c r="Z398" i="18" s="1"/>
  <c r="Z399" i="18" s="1"/>
  <c r="Z400" i="18" s="1"/>
  <c r="Z401" i="18" s="1"/>
  <c r="Z402" i="18" s="1"/>
  <c r="Z403" i="18" s="1"/>
  <c r="Z404" i="18" s="1"/>
  <c r="Z405" i="18" s="1"/>
  <c r="Z406" i="18" s="1"/>
  <c r="Z407" i="18" s="1"/>
  <c r="Z408" i="18" s="1"/>
  <c r="Z409" i="18" s="1"/>
  <c r="Z410" i="18" s="1"/>
  <c r="Z411" i="18" s="1"/>
  <c r="Z412" i="18" s="1"/>
  <c r="Z413" i="18" s="1"/>
  <c r="Z414" i="18" s="1"/>
  <c r="Z415" i="18" s="1"/>
  <c r="Z416" i="18" s="1"/>
  <c r="Z417" i="18" s="1"/>
  <c r="Z418" i="18" s="1"/>
  <c r="Z419" i="18" s="1"/>
  <c r="Z420" i="18" s="1"/>
  <c r="Z421" i="18" s="1"/>
  <c r="Z422" i="18" s="1"/>
  <c r="Z423" i="18" s="1"/>
  <c r="C57" i="18"/>
  <c r="C56" i="18"/>
  <c r="C55" i="18"/>
  <c r="C54" i="18"/>
  <c r="C53" i="18"/>
  <c r="C52" i="18"/>
  <c r="C51" i="18"/>
  <c r="AC37" i="18"/>
  <c r="C50" i="18"/>
  <c r="C49" i="18"/>
  <c r="C48" i="18"/>
  <c r="C47" i="18"/>
  <c r="C46" i="18"/>
  <c r="C45" i="18"/>
  <c r="C44" i="18"/>
  <c r="C43" i="18"/>
  <c r="C42" i="18"/>
  <c r="C41" i="18"/>
  <c r="C40" i="18"/>
  <c r="C39" i="18"/>
  <c r="C38" i="18"/>
  <c r="C37" i="18"/>
  <c r="C36" i="18"/>
  <c r="C35" i="18"/>
  <c r="Q16" i="18"/>
  <c r="N16" i="18" s="1"/>
  <c r="Q15" i="18"/>
  <c r="N15" i="18" s="1"/>
  <c r="D12" i="18"/>
  <c r="AN423" i="18" l="1"/>
  <c r="AP423" i="18"/>
  <c r="AM423" i="18"/>
  <c r="AO423" i="18"/>
  <c r="J12" i="18"/>
  <c r="Q22" i="18"/>
  <c r="N22" i="18" s="1"/>
  <c r="Q23" i="18"/>
  <c r="N23" i="18" s="1"/>
  <c r="Q26" i="18"/>
  <c r="N26" i="18" s="1"/>
  <c r="R13" i="18"/>
  <c r="R14" i="18" s="1"/>
  <c r="R15" i="18" s="1"/>
  <c r="R16" i="18" s="1"/>
  <c r="Q25" i="18"/>
  <c r="N25" i="18" s="1"/>
  <c r="Q29" i="18"/>
  <c r="N29" i="18" s="1"/>
  <c r="Q33" i="18"/>
  <c r="N33" i="18" s="1"/>
  <c r="D13" i="18"/>
  <c r="J13" i="18" s="1"/>
  <c r="Q19" i="18"/>
  <c r="N19" i="18" s="1"/>
  <c r="Q21" i="18"/>
  <c r="N21" i="18" s="1"/>
  <c r="Q24" i="18"/>
  <c r="N24" i="18" s="1"/>
  <c r="Q27" i="18"/>
  <c r="N27" i="18" s="1"/>
  <c r="Q31" i="18"/>
  <c r="N31" i="18" s="1"/>
  <c r="Q20" i="18"/>
  <c r="N20" i="18" s="1"/>
  <c r="Q18" i="18"/>
  <c r="N18" i="18" s="1"/>
  <c r="Q30" i="18"/>
  <c r="N30" i="18" s="1"/>
  <c r="Q28" i="18"/>
  <c r="N28" i="18" s="1"/>
  <c r="Q32" i="18"/>
  <c r="N32" i="18" s="1"/>
  <c r="AH85" i="18" l="1"/>
  <c r="AG85" i="18" s="1"/>
  <c r="AV133" i="18"/>
  <c r="AT133" i="18"/>
  <c r="AS133" i="18" s="1"/>
  <c r="S16" i="18"/>
  <c r="V16" i="18"/>
  <c r="D14" i="18"/>
  <c r="J14" i="18" s="1"/>
  <c r="AB44" i="18" l="1"/>
  <c r="AA44" i="18" s="1"/>
  <c r="AD44" i="18"/>
  <c r="AC44" i="18" s="1"/>
  <c r="AH86" i="18"/>
  <c r="AG86" i="18" s="1"/>
  <c r="AJ86" i="18"/>
  <c r="AI86" i="18" s="1"/>
  <c r="CD83" i="18" s="1"/>
  <c r="AU133" i="18"/>
  <c r="CF130" i="18" s="1"/>
  <c r="D15" i="18"/>
  <c r="J15" i="18" s="1"/>
  <c r="AD45" i="18" l="1"/>
  <c r="AC45" i="18" s="1"/>
  <c r="AB45" i="18"/>
  <c r="AA45" i="18" s="1"/>
  <c r="AV134" i="18"/>
  <c r="AU134" i="18" s="1"/>
  <c r="CF131" i="18" s="1"/>
  <c r="AT134" i="18"/>
  <c r="AS134" i="18" s="1"/>
  <c r="AJ87" i="18"/>
  <c r="AI87" i="18" s="1"/>
  <c r="CD84" i="18" s="1"/>
  <c r="AH87" i="18"/>
  <c r="AG87" i="18" s="1"/>
  <c r="D16" i="18"/>
  <c r="J16" i="18" l="1"/>
  <c r="AB46" i="18"/>
  <c r="AA46" i="18" s="1"/>
  <c r="AD46" i="18"/>
  <c r="AC46" i="18" s="1"/>
  <c r="AV135" i="18"/>
  <c r="AU135" i="18" s="1"/>
  <c r="CF132" i="18" s="1"/>
  <c r="AT135" i="18"/>
  <c r="AS135" i="18" s="1"/>
  <c r="AH88" i="18"/>
  <c r="AG88" i="18" s="1"/>
  <c r="AJ88" i="18"/>
  <c r="AI88" i="18" s="1"/>
  <c r="CD85" i="18" s="1"/>
  <c r="D17" i="18"/>
  <c r="J17" i="18" s="1"/>
  <c r="CC43" i="18" l="1"/>
  <c r="CK43" i="18" s="1"/>
  <c r="AD47" i="18"/>
  <c r="AC47" i="18" s="1"/>
  <c r="AB47" i="18"/>
  <c r="AA47" i="18" s="1"/>
  <c r="AT136" i="18"/>
  <c r="AS136" i="18" s="1"/>
  <c r="AV136" i="18"/>
  <c r="AU136" i="18" s="1"/>
  <c r="CF133" i="18" s="1"/>
  <c r="AH89" i="18"/>
  <c r="AG89" i="18" s="1"/>
  <c r="AJ89" i="18"/>
  <c r="AI89" i="18" s="1"/>
  <c r="CD86" i="18" s="1"/>
  <c r="D18" i="18"/>
  <c r="J18" i="18" s="1"/>
  <c r="CC44" i="18" l="1"/>
  <c r="CK44" i="18" s="1"/>
  <c r="AB48" i="18"/>
  <c r="AA48" i="18" s="1"/>
  <c r="AD48" i="18"/>
  <c r="AC48" i="18" s="1"/>
  <c r="AT137" i="18"/>
  <c r="AS137" i="18" s="1"/>
  <c r="AV137" i="18"/>
  <c r="AU137" i="18" s="1"/>
  <c r="CF134" i="18" s="1"/>
  <c r="AJ90" i="18"/>
  <c r="AI90" i="18" s="1"/>
  <c r="CD87" i="18" s="1"/>
  <c r="AH90" i="18"/>
  <c r="AG90" i="18" s="1"/>
  <c r="D19" i="18"/>
  <c r="J19" i="18" s="1"/>
  <c r="CC45" i="18" l="1"/>
  <c r="CK45" i="18" s="1"/>
  <c r="AD49" i="18"/>
  <c r="AC49" i="18" s="1"/>
  <c r="AB49" i="18"/>
  <c r="AA49" i="18" s="1"/>
  <c r="AT138" i="18"/>
  <c r="AS138" i="18" s="1"/>
  <c r="AV138" i="18"/>
  <c r="AU138" i="18" s="1"/>
  <c r="CF135" i="18" s="1"/>
  <c r="AJ91" i="18"/>
  <c r="AI91" i="18" s="1"/>
  <c r="CD88" i="18" s="1"/>
  <c r="AH91" i="18"/>
  <c r="AG91" i="18" s="1"/>
  <c r="D20" i="18"/>
  <c r="J20" i="18" s="1"/>
  <c r="AB50" i="18" l="1"/>
  <c r="AA50" i="18" s="1"/>
  <c r="AD50" i="18"/>
  <c r="AC50" i="18" s="1"/>
  <c r="CC46" i="18"/>
  <c r="CK46" i="18" s="1"/>
  <c r="AT139" i="18"/>
  <c r="AS139" i="18" s="1"/>
  <c r="AV139" i="18"/>
  <c r="AU139" i="18" s="1"/>
  <c r="CF136" i="18" s="1"/>
  <c r="AH92" i="18"/>
  <c r="AG92" i="18" s="1"/>
  <c r="AJ92" i="18"/>
  <c r="AI92" i="18" s="1"/>
  <c r="CD89" i="18" s="1"/>
  <c r="D21" i="18"/>
  <c r="J21" i="18" s="1"/>
  <c r="CC47" i="18" l="1"/>
  <c r="CK47" i="18" s="1"/>
  <c r="AB51" i="18"/>
  <c r="AA51" i="18" s="1"/>
  <c r="AD51" i="18"/>
  <c r="AC51" i="18" s="1"/>
  <c r="AT140" i="18"/>
  <c r="AS140" i="18" s="1"/>
  <c r="AV140" i="18"/>
  <c r="AU140" i="18" s="1"/>
  <c r="CF137" i="18" s="1"/>
  <c r="AH93" i="18"/>
  <c r="AG93" i="18" s="1"/>
  <c r="AJ93" i="18"/>
  <c r="AI93" i="18" s="1"/>
  <c r="CD90" i="18" s="1"/>
  <c r="D22" i="18"/>
  <c r="J22" i="18" s="1"/>
  <c r="CC48" i="18" l="1"/>
  <c r="CK48" i="18" s="1"/>
  <c r="AB52" i="18"/>
  <c r="AA52" i="18" s="1"/>
  <c r="AD52" i="18"/>
  <c r="AC52" i="18" s="1"/>
  <c r="AT141" i="18"/>
  <c r="AS141" i="18" s="1"/>
  <c r="AV141" i="18"/>
  <c r="AU141" i="18" s="1"/>
  <c r="CF138" i="18" s="1"/>
  <c r="AH94" i="18"/>
  <c r="AG94" i="18" s="1"/>
  <c r="AJ94" i="18"/>
  <c r="AI94" i="18" s="1"/>
  <c r="CD91" i="18" s="1"/>
  <c r="D23" i="18"/>
  <c r="J23" i="18" s="1"/>
  <c r="AB53" i="18" l="1"/>
  <c r="AA53" i="18" s="1"/>
  <c r="AD53" i="18"/>
  <c r="AC53" i="18" s="1"/>
  <c r="CC49" i="18"/>
  <c r="CK49" i="18" s="1"/>
  <c r="AT142" i="18"/>
  <c r="AS142" i="18" s="1"/>
  <c r="AV142" i="18"/>
  <c r="AU142" i="18" s="1"/>
  <c r="CF139" i="18" s="1"/>
  <c r="AH95" i="18"/>
  <c r="AG95" i="18" s="1"/>
  <c r="AJ95" i="18"/>
  <c r="AI95" i="18" s="1"/>
  <c r="CD92" i="18" s="1"/>
  <c r="D24" i="18"/>
  <c r="J24" i="18" s="1"/>
  <c r="CC50" i="18" l="1"/>
  <c r="CK50" i="18" s="1"/>
  <c r="AB54" i="18"/>
  <c r="AA54" i="18" s="1"/>
  <c r="AD54" i="18"/>
  <c r="AC54" i="18" s="1"/>
  <c r="CC51" i="18" s="1"/>
  <c r="CK51" i="18" s="1"/>
  <c r="AT143" i="18"/>
  <c r="AS143" i="18" s="1"/>
  <c r="AV143" i="18"/>
  <c r="AU143" i="18" s="1"/>
  <c r="CF140" i="18" s="1"/>
  <c r="AJ96" i="18"/>
  <c r="AI96" i="18" s="1"/>
  <c r="CD93" i="18" s="1"/>
  <c r="AH96" i="18"/>
  <c r="AG96" i="18" s="1"/>
  <c r="D25" i="18"/>
  <c r="J25" i="18" s="1"/>
  <c r="E24" i="18"/>
  <c r="AB55" i="18" l="1"/>
  <c r="AA55" i="18" s="1"/>
  <c r="AD55" i="18"/>
  <c r="AC55" i="18" s="1"/>
  <c r="CC52" i="18" s="1"/>
  <c r="CK52" i="18" s="1"/>
  <c r="AT144" i="18"/>
  <c r="AS144" i="18" s="1"/>
  <c r="AV144" i="18"/>
  <c r="AU144" i="18" s="1"/>
  <c r="CF141" i="18" s="1"/>
  <c r="AH97" i="18"/>
  <c r="AG97" i="18" s="1"/>
  <c r="AJ97" i="18"/>
  <c r="AI97" i="18" s="1"/>
  <c r="CD94" i="18" s="1"/>
  <c r="D26" i="18"/>
  <c r="J26" i="18" s="1"/>
  <c r="E25" i="18"/>
  <c r="AD56" i="18" l="1"/>
  <c r="AC56" i="18" s="1"/>
  <c r="CC53" i="18" s="1"/>
  <c r="CK53" i="18" s="1"/>
  <c r="AB56" i="18"/>
  <c r="AA56" i="18" s="1"/>
  <c r="AT145" i="18"/>
  <c r="AS145" i="18" s="1"/>
  <c r="AV145" i="18"/>
  <c r="AU145" i="18" s="1"/>
  <c r="CF142" i="18" s="1"/>
  <c r="AH98" i="18"/>
  <c r="AG98" i="18" s="1"/>
  <c r="AJ98" i="18"/>
  <c r="AI98" i="18" s="1"/>
  <c r="CD95" i="18" s="1"/>
  <c r="D27" i="18"/>
  <c r="J27" i="18" s="1"/>
  <c r="E26" i="18"/>
  <c r="AB57" i="18" l="1"/>
  <c r="AA57" i="18" s="1"/>
  <c r="AD57" i="18"/>
  <c r="AC57" i="18" s="1"/>
  <c r="CC54" i="18" s="1"/>
  <c r="CK54" i="18" s="1"/>
  <c r="AT146" i="18"/>
  <c r="AS146" i="18" s="1"/>
  <c r="AV146" i="18"/>
  <c r="AU146" i="18" s="1"/>
  <c r="CF143" i="18" s="1"/>
  <c r="AH99" i="18"/>
  <c r="AG99" i="18" s="1"/>
  <c r="AJ99" i="18"/>
  <c r="AI99" i="18" s="1"/>
  <c r="CD96" i="18" s="1"/>
  <c r="D28" i="18"/>
  <c r="J28" i="18" s="1"/>
  <c r="AB58" i="18" l="1"/>
  <c r="AA58" i="18" s="1"/>
  <c r="AD58" i="18"/>
  <c r="AC58" i="18" s="1"/>
  <c r="CC55" i="18" s="1"/>
  <c r="CK55" i="18" s="1"/>
  <c r="AT147" i="18"/>
  <c r="AS147" i="18" s="1"/>
  <c r="AV147" i="18"/>
  <c r="AU147" i="18" s="1"/>
  <c r="CF144" i="18" s="1"/>
  <c r="AH100" i="18"/>
  <c r="AG100" i="18" s="1"/>
  <c r="AJ100" i="18"/>
  <c r="AI100" i="18" s="1"/>
  <c r="CD97" i="18" s="1"/>
  <c r="D29" i="18"/>
  <c r="J29" i="18" s="1"/>
  <c r="AB59" i="18" l="1"/>
  <c r="AA59" i="18" s="1"/>
  <c r="AD59" i="18"/>
  <c r="AC59" i="18" s="1"/>
  <c r="CC56" i="18" s="1"/>
  <c r="CK56" i="18" s="1"/>
  <c r="AV148" i="18"/>
  <c r="AU148" i="18" s="1"/>
  <c r="CF145" i="18" s="1"/>
  <c r="AT148" i="18"/>
  <c r="AS148" i="18" s="1"/>
  <c r="AH101" i="18"/>
  <c r="AG101" i="18" s="1"/>
  <c r="AJ101" i="18"/>
  <c r="AI101" i="18" s="1"/>
  <c r="CD98" i="18" s="1"/>
  <c r="D30" i="18"/>
  <c r="J30" i="18" s="1"/>
  <c r="E29" i="18"/>
  <c r="AB60" i="18" l="1"/>
  <c r="AA60" i="18" s="1"/>
  <c r="AD60" i="18"/>
  <c r="AC60" i="18" s="1"/>
  <c r="CC57" i="18" s="1"/>
  <c r="CK57" i="18" s="1"/>
  <c r="AV149" i="18"/>
  <c r="AU149" i="18" s="1"/>
  <c r="CF146" i="18" s="1"/>
  <c r="AT149" i="18"/>
  <c r="AS149" i="18" s="1"/>
  <c r="AH102" i="18"/>
  <c r="AG102" i="18" s="1"/>
  <c r="AJ102" i="18"/>
  <c r="AI102" i="18" s="1"/>
  <c r="CD99" i="18" s="1"/>
  <c r="D31" i="18"/>
  <c r="J31" i="18" s="1"/>
  <c r="E30" i="18"/>
  <c r="AB61" i="18" l="1"/>
  <c r="AA61" i="18" s="1"/>
  <c r="AD61" i="18"/>
  <c r="AC61" i="18" s="1"/>
  <c r="CC58" i="18" s="1"/>
  <c r="CK58" i="18" s="1"/>
  <c r="AT150" i="18"/>
  <c r="AS150" i="18" s="1"/>
  <c r="AV150" i="18"/>
  <c r="AU150" i="18" s="1"/>
  <c r="CF147" i="18" s="1"/>
  <c r="AJ103" i="18"/>
  <c r="AI103" i="18" s="1"/>
  <c r="CD100" i="18" s="1"/>
  <c r="AH103" i="18"/>
  <c r="AG103" i="18" s="1"/>
  <c r="D32" i="18"/>
  <c r="J32" i="18" s="1"/>
  <c r="E31" i="18"/>
  <c r="AB62" i="18" l="1"/>
  <c r="AA62" i="18" s="1"/>
  <c r="AD62" i="18"/>
  <c r="AC62" i="18" s="1"/>
  <c r="CC59" i="18" s="1"/>
  <c r="CK59" i="18" s="1"/>
  <c r="AT151" i="18"/>
  <c r="AS151" i="18" s="1"/>
  <c r="AV151" i="18"/>
  <c r="AU151" i="18" s="1"/>
  <c r="CF148" i="18" s="1"/>
  <c r="AH104" i="18"/>
  <c r="AG104" i="18" s="1"/>
  <c r="AJ104" i="18"/>
  <c r="AI104" i="18" s="1"/>
  <c r="CD101" i="18" s="1"/>
  <c r="D33" i="18"/>
  <c r="E32" i="18"/>
  <c r="J33" i="18" l="1"/>
  <c r="D541" i="18"/>
  <c r="AB63" i="18"/>
  <c r="AA63" i="18" s="1"/>
  <c r="AD63" i="18"/>
  <c r="AC63" i="18" s="1"/>
  <c r="CC60" i="18" s="1"/>
  <c r="CK60" i="18" s="1"/>
  <c r="AT152" i="18"/>
  <c r="AS152" i="18" s="1"/>
  <c r="AV152" i="18"/>
  <c r="AU152" i="18" s="1"/>
  <c r="CF149" i="18" s="1"/>
  <c r="AH105" i="18"/>
  <c r="AG105" i="18" s="1"/>
  <c r="AJ105" i="18"/>
  <c r="AI105" i="18" s="1"/>
  <c r="CD102" i="18" s="1"/>
  <c r="C34" i="18"/>
  <c r="E33" i="18"/>
  <c r="Q17" i="18" l="1"/>
  <c r="N17" i="18" s="1"/>
  <c r="C541" i="18"/>
  <c r="C540" i="18"/>
  <c r="AB64" i="18"/>
  <c r="AA64" i="18" s="1"/>
  <c r="AD64" i="18"/>
  <c r="AC64" i="18" s="1"/>
  <c r="CC61" i="18" s="1"/>
  <c r="CK61" i="18" s="1"/>
  <c r="AT153" i="18"/>
  <c r="AS153" i="18" s="1"/>
  <c r="AV153" i="18"/>
  <c r="AU153" i="18" s="1"/>
  <c r="CF150" i="18" s="1"/>
  <c r="AH106" i="18"/>
  <c r="AG106" i="18" s="1"/>
  <c r="AJ106" i="18"/>
  <c r="AI106" i="18" s="1"/>
  <c r="CD103" i="18" s="1"/>
  <c r="R17" i="18"/>
  <c r="AD65" i="18" l="1"/>
  <c r="AC65" i="18" s="1"/>
  <c r="CC62" i="18" s="1"/>
  <c r="CK62" i="18" s="1"/>
  <c r="AB65" i="18"/>
  <c r="AA65" i="18" s="1"/>
  <c r="AT154" i="18"/>
  <c r="AS154" i="18" s="1"/>
  <c r="AV154" i="18"/>
  <c r="AU154" i="18" s="1"/>
  <c r="CF151" i="18" s="1"/>
  <c r="AH107" i="18"/>
  <c r="AG107" i="18" s="1"/>
  <c r="AJ107" i="18"/>
  <c r="AI107" i="18" s="1"/>
  <c r="CD104" i="18" s="1"/>
  <c r="R18" i="18"/>
  <c r="S17" i="18"/>
  <c r="V17" i="18"/>
  <c r="AB66" i="18" l="1"/>
  <c r="AA66" i="18" s="1"/>
  <c r="AD66" i="18"/>
  <c r="AC66" i="18" s="1"/>
  <c r="AT155" i="18"/>
  <c r="AS155" i="18" s="1"/>
  <c r="AV155" i="18"/>
  <c r="AU155" i="18" s="1"/>
  <c r="CF152" i="18" s="1"/>
  <c r="AH108" i="18"/>
  <c r="AG108" i="18" s="1"/>
  <c r="AJ108" i="18"/>
  <c r="AI108" i="18" s="1"/>
  <c r="CD105" i="18" s="1"/>
  <c r="R19" i="18"/>
  <c r="S18" i="18"/>
  <c r="V18" i="18"/>
  <c r="CC63" i="18" l="1"/>
  <c r="CK63" i="18" s="1"/>
  <c r="AB67" i="18"/>
  <c r="AA67" i="18" s="1"/>
  <c r="AD67" i="18"/>
  <c r="AC67" i="18" s="1"/>
  <c r="CC64" i="18" s="1"/>
  <c r="CK64" i="18" s="1"/>
  <c r="AT156" i="18"/>
  <c r="AS156" i="18" s="1"/>
  <c r="AV156" i="18"/>
  <c r="AU156" i="18" s="1"/>
  <c r="CF153" i="18" s="1"/>
  <c r="AH109" i="18"/>
  <c r="AG109" i="18" s="1"/>
  <c r="AJ109" i="18"/>
  <c r="AI109" i="18" s="1"/>
  <c r="CD106" i="18" s="1"/>
  <c r="R20" i="18"/>
  <c r="S19" i="18"/>
  <c r="V19" i="18"/>
  <c r="AD68" i="18" l="1"/>
  <c r="AC68" i="18" s="1"/>
  <c r="CC65" i="18" s="1"/>
  <c r="CK65" i="18" s="1"/>
  <c r="AB68" i="18"/>
  <c r="AA68" i="18" s="1"/>
  <c r="AT157" i="18"/>
  <c r="AS157" i="18" s="1"/>
  <c r="AV157" i="18"/>
  <c r="AU157" i="18" s="1"/>
  <c r="CF154" i="18" s="1"/>
  <c r="AH110" i="18"/>
  <c r="AG110" i="18" s="1"/>
  <c r="AJ110" i="18"/>
  <c r="AI110" i="18" s="1"/>
  <c r="CD107" i="18" s="1"/>
  <c r="R21" i="18"/>
  <c r="S20" i="18"/>
  <c r="V20" i="18"/>
  <c r="AB69" i="18" l="1"/>
  <c r="AA69" i="18" s="1"/>
  <c r="AD69" i="18"/>
  <c r="AC69" i="18" s="1"/>
  <c r="CC66" i="18" s="1"/>
  <c r="CK66" i="18" s="1"/>
  <c r="AT158" i="18"/>
  <c r="AS158" i="18" s="1"/>
  <c r="AV158" i="18"/>
  <c r="AU158" i="18" s="1"/>
  <c r="CF155" i="18" s="1"/>
  <c r="AH111" i="18"/>
  <c r="AG111" i="18" s="1"/>
  <c r="AJ111" i="18"/>
  <c r="AI111" i="18" s="1"/>
  <c r="CD108" i="18" s="1"/>
  <c r="R22" i="18"/>
  <c r="S21" i="18"/>
  <c r="V21" i="18"/>
  <c r="AB70" i="18" l="1"/>
  <c r="AA70" i="18" s="1"/>
  <c r="AD70" i="18"/>
  <c r="AC70" i="18" s="1"/>
  <c r="AT159" i="18"/>
  <c r="AS159" i="18" s="1"/>
  <c r="AV159" i="18"/>
  <c r="AU159" i="18" s="1"/>
  <c r="CF156" i="18" s="1"/>
  <c r="AH112" i="18"/>
  <c r="AG112" i="18" s="1"/>
  <c r="AJ112" i="18"/>
  <c r="AI112" i="18" s="1"/>
  <c r="CD109" i="18" s="1"/>
  <c r="R23" i="18"/>
  <c r="S22" i="18"/>
  <c r="V22" i="18"/>
  <c r="CC67" i="18" l="1"/>
  <c r="CK67" i="18" s="1"/>
  <c r="AD71" i="18"/>
  <c r="AC71" i="18" s="1"/>
  <c r="CC68" i="18" s="1"/>
  <c r="CK68" i="18" s="1"/>
  <c r="AB71" i="18"/>
  <c r="AA71" i="18" s="1"/>
  <c r="AV160" i="18"/>
  <c r="AU160" i="18" s="1"/>
  <c r="CF157" i="18" s="1"/>
  <c r="AT160" i="18"/>
  <c r="AS160" i="18" s="1"/>
  <c r="AH113" i="18"/>
  <c r="AG113" i="18" s="1"/>
  <c r="AJ113" i="18"/>
  <c r="AI113" i="18" s="1"/>
  <c r="CD110" i="18" s="1"/>
  <c r="R24" i="18"/>
  <c r="S23" i="18"/>
  <c r="V23" i="18"/>
  <c r="AB72" i="18" l="1"/>
  <c r="AA72" i="18" s="1"/>
  <c r="AD72" i="18"/>
  <c r="AC72" i="18" s="1"/>
  <c r="AT161" i="18"/>
  <c r="AS161" i="18" s="1"/>
  <c r="AV161" i="18"/>
  <c r="AU161" i="18" s="1"/>
  <c r="CF158" i="18" s="1"/>
  <c r="AH114" i="18"/>
  <c r="AG114" i="18" s="1"/>
  <c r="AJ114" i="18"/>
  <c r="AI114" i="18" s="1"/>
  <c r="CD111" i="18" s="1"/>
  <c r="R25" i="18"/>
  <c r="S24" i="18"/>
  <c r="V24" i="18"/>
  <c r="AB73" i="18" l="1"/>
  <c r="AA73" i="18" s="1"/>
  <c r="AD73" i="18"/>
  <c r="AC73" i="18" s="1"/>
  <c r="CC70" i="18" s="1"/>
  <c r="CK70" i="18" s="1"/>
  <c r="CC69" i="18"/>
  <c r="CK69" i="18" s="1"/>
  <c r="AT162" i="18"/>
  <c r="AS162" i="18" s="1"/>
  <c r="AV162" i="18"/>
  <c r="AU162" i="18" s="1"/>
  <c r="CF159" i="18" s="1"/>
  <c r="AH115" i="18"/>
  <c r="AG115" i="18" s="1"/>
  <c r="AJ115" i="18"/>
  <c r="AI115" i="18" s="1"/>
  <c r="CD112" i="18" s="1"/>
  <c r="R26" i="18"/>
  <c r="S25" i="18"/>
  <c r="V25" i="18"/>
  <c r="AB74" i="18" l="1"/>
  <c r="AA74" i="18" s="1"/>
  <c r="AD74" i="18"/>
  <c r="AC74" i="18" s="1"/>
  <c r="AV163" i="18"/>
  <c r="AU163" i="18" s="1"/>
  <c r="CF160" i="18" s="1"/>
  <c r="AT163" i="18"/>
  <c r="AS163" i="18" s="1"/>
  <c r="AH116" i="18"/>
  <c r="AG116" i="18" s="1"/>
  <c r="AJ116" i="18"/>
  <c r="AI116" i="18" s="1"/>
  <c r="CD113" i="18" s="1"/>
  <c r="R27" i="18"/>
  <c r="S26" i="18"/>
  <c r="V26" i="18"/>
  <c r="AB75" i="18" l="1"/>
  <c r="AA75" i="18" s="1"/>
  <c r="AD75" i="18"/>
  <c r="AC75" i="18" s="1"/>
  <c r="CC72" i="18" s="1"/>
  <c r="CK72" i="18" s="1"/>
  <c r="CC71" i="18"/>
  <c r="CK71" i="18" s="1"/>
  <c r="AV164" i="18"/>
  <c r="AU164" i="18" s="1"/>
  <c r="CF161" i="18" s="1"/>
  <c r="AT164" i="18"/>
  <c r="AS164" i="18" s="1"/>
  <c r="AH117" i="18"/>
  <c r="AG117" i="18" s="1"/>
  <c r="AJ117" i="18"/>
  <c r="AI117" i="18" s="1"/>
  <c r="CD114" i="18" s="1"/>
  <c r="R28" i="18"/>
  <c r="S27" i="18"/>
  <c r="V27" i="18"/>
  <c r="AB76" i="18" l="1"/>
  <c r="AA76" i="18" s="1"/>
  <c r="AD76" i="18"/>
  <c r="AC76" i="18" s="1"/>
  <c r="AT165" i="18"/>
  <c r="AS165" i="18" s="1"/>
  <c r="AV165" i="18"/>
  <c r="AU165" i="18" s="1"/>
  <c r="CF162" i="18" s="1"/>
  <c r="AJ118" i="18"/>
  <c r="AI118" i="18" s="1"/>
  <c r="CD115" i="18" s="1"/>
  <c r="AH118" i="18"/>
  <c r="AG118" i="18" s="1"/>
  <c r="R29" i="18"/>
  <c r="S28" i="18"/>
  <c r="V28" i="18"/>
  <c r="AB77" i="18" l="1"/>
  <c r="AA77" i="18" s="1"/>
  <c r="AD77" i="18"/>
  <c r="AC77" i="18" s="1"/>
  <c r="CC74" i="18" s="1"/>
  <c r="CK74" i="18" s="1"/>
  <c r="CC73" i="18"/>
  <c r="CK73" i="18" s="1"/>
  <c r="AT166" i="18"/>
  <c r="AS166" i="18" s="1"/>
  <c r="AV166" i="18"/>
  <c r="AU166" i="18" s="1"/>
  <c r="CF163" i="18" s="1"/>
  <c r="AJ119" i="18"/>
  <c r="AI119" i="18" s="1"/>
  <c r="CD116" i="18" s="1"/>
  <c r="AH119" i="18"/>
  <c r="AG119" i="18" s="1"/>
  <c r="R30" i="18"/>
  <c r="S29" i="18"/>
  <c r="V29" i="18"/>
  <c r="AB78" i="18" l="1"/>
  <c r="AA78" i="18" s="1"/>
  <c r="AD78" i="18"/>
  <c r="AC78" i="18" s="1"/>
  <c r="CC75" i="18" s="1"/>
  <c r="CK75" i="18" s="1"/>
  <c r="AT167" i="18"/>
  <c r="AS167" i="18" s="1"/>
  <c r="AV167" i="18"/>
  <c r="AU167" i="18" s="1"/>
  <c r="CF164" i="18" s="1"/>
  <c r="AH120" i="18"/>
  <c r="AG120" i="18" s="1"/>
  <c r="AJ120" i="18"/>
  <c r="AI120" i="18" s="1"/>
  <c r="CD117" i="18" s="1"/>
  <c r="R31" i="18"/>
  <c r="S30" i="18"/>
  <c r="V30" i="18"/>
  <c r="AB79" i="18" l="1"/>
  <c r="AA79" i="18" s="1"/>
  <c r="AD79" i="18"/>
  <c r="AC79" i="18" s="1"/>
  <c r="CC76" i="18" s="1"/>
  <c r="CK76" i="18" s="1"/>
  <c r="AT168" i="18"/>
  <c r="AS168" i="18" s="1"/>
  <c r="AV168" i="18"/>
  <c r="AU168" i="18" s="1"/>
  <c r="CF165" i="18" s="1"/>
  <c r="AJ121" i="18"/>
  <c r="AI121" i="18" s="1"/>
  <c r="CD118" i="18" s="1"/>
  <c r="AH121" i="18"/>
  <c r="AG121" i="18" s="1"/>
  <c r="R32" i="18"/>
  <c r="S31" i="18"/>
  <c r="V31" i="18"/>
  <c r="AD80" i="18" l="1"/>
  <c r="AC80" i="18" s="1"/>
  <c r="CC77" i="18" s="1"/>
  <c r="CK77" i="18" s="1"/>
  <c r="AB80" i="18"/>
  <c r="AA80" i="18" s="1"/>
  <c r="AT169" i="18"/>
  <c r="AS169" i="18" s="1"/>
  <c r="AV169" i="18"/>
  <c r="AU169" i="18" s="1"/>
  <c r="CF166" i="18" s="1"/>
  <c r="AH122" i="18"/>
  <c r="AG122" i="18" s="1"/>
  <c r="AJ122" i="18"/>
  <c r="AI122" i="18" s="1"/>
  <c r="CD119" i="18" s="1"/>
  <c r="R33" i="18"/>
  <c r="S32" i="18"/>
  <c r="V32" i="18"/>
  <c r="AB81" i="18" l="1"/>
  <c r="AA81" i="18" s="1"/>
  <c r="AD81" i="18"/>
  <c r="AC81" i="18" s="1"/>
  <c r="CC78" i="18" s="1"/>
  <c r="CK78" i="18" s="1"/>
  <c r="AT170" i="18"/>
  <c r="AS170" i="18" s="1"/>
  <c r="AV170" i="18"/>
  <c r="AU170" i="18" s="1"/>
  <c r="CF167" i="18" s="1"/>
  <c r="AH123" i="18"/>
  <c r="AG123" i="18" s="1"/>
  <c r="AJ123" i="18"/>
  <c r="AI123" i="18" s="1"/>
  <c r="CD120" i="18" s="1"/>
  <c r="R34" i="18"/>
  <c r="R35" i="18" s="1"/>
  <c r="R36" i="18" s="1"/>
  <c r="S33" i="18"/>
  <c r="V33" i="18"/>
  <c r="R37" i="18" l="1"/>
  <c r="S36" i="18"/>
  <c r="AB82" i="18"/>
  <c r="AA82" i="18" s="1"/>
  <c r="AD82" i="18"/>
  <c r="AC82" i="18" s="1"/>
  <c r="CC79" i="18" s="1"/>
  <c r="CK79" i="18" s="1"/>
  <c r="AT171" i="18"/>
  <c r="AS171" i="18" s="1"/>
  <c r="AV171" i="18"/>
  <c r="AU171" i="18" s="1"/>
  <c r="CF168" i="18" s="1"/>
  <c r="AJ124" i="18"/>
  <c r="AI124" i="18" s="1"/>
  <c r="CD121" i="18" s="1"/>
  <c r="AH124" i="18"/>
  <c r="AG124" i="18" s="1"/>
  <c r="S34" i="18"/>
  <c r="V34" i="18"/>
  <c r="AB83" i="18" l="1"/>
  <c r="AA83" i="18" s="1"/>
  <c r="AD83" i="18"/>
  <c r="AC83" i="18" s="1"/>
  <c r="CC80" i="18" s="1"/>
  <c r="CK80" i="18" s="1"/>
  <c r="AT172" i="18"/>
  <c r="AS172" i="18" s="1"/>
  <c r="AV172" i="18"/>
  <c r="AU172" i="18" s="1"/>
  <c r="CF169" i="18" s="1"/>
  <c r="AH125" i="18"/>
  <c r="AG125" i="18" s="1"/>
  <c r="AJ125" i="18"/>
  <c r="AI125" i="18" s="1"/>
  <c r="CD122" i="18" s="1"/>
  <c r="S35" i="18"/>
  <c r="V35" i="18"/>
  <c r="AD84" i="18" l="1"/>
  <c r="AC84" i="18" s="1"/>
  <c r="CC81" i="18" s="1"/>
  <c r="CK81" i="18" s="1"/>
  <c r="AB84" i="18"/>
  <c r="AA84" i="18" s="1"/>
  <c r="AT173" i="18"/>
  <c r="AS173" i="18" s="1"/>
  <c r="AV173" i="18"/>
  <c r="AU173" i="18" s="1"/>
  <c r="CF170" i="18" s="1"/>
  <c r="AH126" i="18"/>
  <c r="AG126" i="18" s="1"/>
  <c r="AJ126" i="18"/>
  <c r="AI126" i="18" s="1"/>
  <c r="CD123" i="18" s="1"/>
  <c r="V36" i="18"/>
  <c r="AB85" i="18" l="1"/>
  <c r="AA85" i="18" s="1"/>
  <c r="AD85" i="18"/>
  <c r="AC85" i="18" s="1"/>
  <c r="CC82" i="18" s="1"/>
  <c r="CK82" i="18" s="1"/>
  <c r="AT174" i="18"/>
  <c r="AS174" i="18" s="1"/>
  <c r="AV174" i="18"/>
  <c r="AU174" i="18" s="1"/>
  <c r="CF171" i="18" s="1"/>
  <c r="AH127" i="18"/>
  <c r="AG127" i="18" s="1"/>
  <c r="AJ127" i="18"/>
  <c r="AI127" i="18" s="1"/>
  <c r="CD124" i="18" s="1"/>
  <c r="R38" i="18"/>
  <c r="S37" i="18"/>
  <c r="V37" i="18"/>
  <c r="AB86" i="18" l="1"/>
  <c r="AA86" i="18" s="1"/>
  <c r="AD86" i="18"/>
  <c r="AC86" i="18" s="1"/>
  <c r="CC83" i="18" s="1"/>
  <c r="CK83" i="18" s="1"/>
  <c r="AT175" i="18"/>
  <c r="AS175" i="18" s="1"/>
  <c r="AV175" i="18"/>
  <c r="AU175" i="18" s="1"/>
  <c r="CF172" i="18" s="1"/>
  <c r="AJ128" i="18"/>
  <c r="AI128" i="18" s="1"/>
  <c r="CD125" i="18" s="1"/>
  <c r="AH128" i="18"/>
  <c r="AG128" i="18" s="1"/>
  <c r="R39" i="18"/>
  <c r="S38" i="18"/>
  <c r="V38" i="18"/>
  <c r="AB87" i="18" l="1"/>
  <c r="AA87" i="18" s="1"/>
  <c r="AD87" i="18"/>
  <c r="AC87" i="18" s="1"/>
  <c r="CC84" i="18" s="1"/>
  <c r="CK84" i="18" s="1"/>
  <c r="AT176" i="18"/>
  <c r="AS176" i="18" s="1"/>
  <c r="AV176" i="18"/>
  <c r="AU176" i="18" s="1"/>
  <c r="CF173" i="18" s="1"/>
  <c r="AH129" i="18"/>
  <c r="AG129" i="18" s="1"/>
  <c r="AJ129" i="18"/>
  <c r="AI129" i="18" s="1"/>
  <c r="CD126" i="18" s="1"/>
  <c r="R40" i="18"/>
  <c r="S39" i="18"/>
  <c r="V39" i="18"/>
  <c r="AB88" i="18" l="1"/>
  <c r="AA88" i="18" s="1"/>
  <c r="AD88" i="18"/>
  <c r="AC88" i="18" s="1"/>
  <c r="CC85" i="18" s="1"/>
  <c r="CK85" i="18" s="1"/>
  <c r="AT177" i="18"/>
  <c r="AS177" i="18" s="1"/>
  <c r="AV177" i="18"/>
  <c r="AU177" i="18" s="1"/>
  <c r="CF174" i="18" s="1"/>
  <c r="AH130" i="18"/>
  <c r="AG130" i="18" s="1"/>
  <c r="AJ130" i="18"/>
  <c r="AI130" i="18" s="1"/>
  <c r="CD127" i="18" s="1"/>
  <c r="V40" i="18"/>
  <c r="R41" i="18"/>
  <c r="AB89" i="18" l="1"/>
  <c r="AA89" i="18" s="1"/>
  <c r="AD89" i="18"/>
  <c r="AC89" i="18" s="1"/>
  <c r="CC86" i="18" s="1"/>
  <c r="CK86" i="18" s="1"/>
  <c r="AV178" i="18"/>
  <c r="AU178" i="18" s="1"/>
  <c r="CF175" i="18" s="1"/>
  <c r="AT178" i="18"/>
  <c r="AS178" i="18" s="1"/>
  <c r="AJ131" i="18"/>
  <c r="AI131" i="18" s="1"/>
  <c r="CD128" i="18" s="1"/>
  <c r="AH131" i="18"/>
  <c r="AG131" i="18" s="1"/>
  <c r="V41" i="18"/>
  <c r="R42" i="18"/>
  <c r="AB90" i="18" l="1"/>
  <c r="AA90" i="18" s="1"/>
  <c r="AD90" i="18"/>
  <c r="AC90" i="18" s="1"/>
  <c r="CC87" i="18" s="1"/>
  <c r="CK87" i="18" s="1"/>
  <c r="AV179" i="18"/>
  <c r="AU179" i="18" s="1"/>
  <c r="CF176" i="18" s="1"/>
  <c r="AT179" i="18"/>
  <c r="AS179" i="18" s="1"/>
  <c r="AJ132" i="18"/>
  <c r="AI132" i="18" s="1"/>
  <c r="CD129" i="18" s="1"/>
  <c r="AH132" i="18"/>
  <c r="AG132" i="18" s="1"/>
  <c r="V42" i="18"/>
  <c r="R43" i="18"/>
  <c r="AB91" i="18" l="1"/>
  <c r="AA91" i="18" s="1"/>
  <c r="AD91" i="18"/>
  <c r="AC91" i="18" s="1"/>
  <c r="CC88" i="18" s="1"/>
  <c r="CK88" i="18" s="1"/>
  <c r="AT180" i="18"/>
  <c r="AS180" i="18" s="1"/>
  <c r="AV180" i="18"/>
  <c r="AU180" i="18" s="1"/>
  <c r="CF177" i="18" s="1"/>
  <c r="AH133" i="18"/>
  <c r="AG133" i="18" s="1"/>
  <c r="AJ133" i="18"/>
  <c r="AI133" i="18" s="1"/>
  <c r="CD130" i="18" s="1"/>
  <c r="V43" i="18"/>
  <c r="R44" i="18"/>
  <c r="AD92" i="18" l="1"/>
  <c r="AC92" i="18" s="1"/>
  <c r="CC89" i="18" s="1"/>
  <c r="CK89" i="18" s="1"/>
  <c r="AB92" i="18"/>
  <c r="AA92" i="18" s="1"/>
  <c r="AT181" i="18"/>
  <c r="AS181" i="18" s="1"/>
  <c r="AV181" i="18"/>
  <c r="AU181" i="18" s="1"/>
  <c r="CF178" i="18" s="1"/>
  <c r="AJ134" i="18"/>
  <c r="AI134" i="18" s="1"/>
  <c r="CD131" i="18" s="1"/>
  <c r="AH134" i="18"/>
  <c r="AG134" i="18" s="1"/>
  <c r="V44" i="18"/>
  <c r="R45" i="18"/>
  <c r="AD93" i="18" l="1"/>
  <c r="AC93" i="18" s="1"/>
  <c r="CC90" i="18" s="1"/>
  <c r="CK90" i="18" s="1"/>
  <c r="AB93" i="18"/>
  <c r="AA93" i="18" s="1"/>
  <c r="AT182" i="18"/>
  <c r="AS182" i="18" s="1"/>
  <c r="AV182" i="18"/>
  <c r="AU182" i="18" s="1"/>
  <c r="CF179" i="18" s="1"/>
  <c r="AH135" i="18"/>
  <c r="AG135" i="18" s="1"/>
  <c r="AJ135" i="18"/>
  <c r="AI135" i="18" s="1"/>
  <c r="CD132" i="18" s="1"/>
  <c r="V45" i="18"/>
  <c r="R46" i="18"/>
  <c r="AB94" i="18" l="1"/>
  <c r="AA94" i="18" s="1"/>
  <c r="AD94" i="18"/>
  <c r="AC94" i="18" s="1"/>
  <c r="CC91" i="18" s="1"/>
  <c r="CK91" i="18" s="1"/>
  <c r="AT183" i="18"/>
  <c r="AS183" i="18" s="1"/>
  <c r="AV183" i="18"/>
  <c r="AU183" i="18" s="1"/>
  <c r="CF180" i="18" s="1"/>
  <c r="AH136" i="18"/>
  <c r="AG136" i="18" s="1"/>
  <c r="AJ136" i="18"/>
  <c r="AI136" i="18" s="1"/>
  <c r="CD133" i="18" s="1"/>
  <c r="R47" i="18"/>
  <c r="V46" i="18"/>
  <c r="AB95" i="18" l="1"/>
  <c r="AA95" i="18" s="1"/>
  <c r="AD95" i="18"/>
  <c r="AC95" i="18" s="1"/>
  <c r="CC92" i="18" s="1"/>
  <c r="CK92" i="18" s="1"/>
  <c r="AT184" i="18"/>
  <c r="AS184" i="18" s="1"/>
  <c r="AV184" i="18"/>
  <c r="AU184" i="18" s="1"/>
  <c r="CF181" i="18" s="1"/>
  <c r="AH137" i="18"/>
  <c r="AG137" i="18" s="1"/>
  <c r="AJ137" i="18"/>
  <c r="AI137" i="18" s="1"/>
  <c r="CD134" i="18" s="1"/>
  <c r="R48" i="18"/>
  <c r="V47" i="18"/>
  <c r="AB96" i="18" l="1"/>
  <c r="AA96" i="18" s="1"/>
  <c r="AD96" i="18"/>
  <c r="AC96" i="18" s="1"/>
  <c r="CC93" i="18" s="1"/>
  <c r="CK93" i="18" s="1"/>
  <c r="AT185" i="18"/>
  <c r="AS185" i="18" s="1"/>
  <c r="AV185" i="18"/>
  <c r="AU185" i="18" s="1"/>
  <c r="CF182" i="18" s="1"/>
  <c r="AJ138" i="18"/>
  <c r="AI138" i="18" s="1"/>
  <c r="CD135" i="18" s="1"/>
  <c r="AH138" i="18"/>
  <c r="AG138" i="18" s="1"/>
  <c r="R49" i="18"/>
  <c r="V48" i="18"/>
  <c r="AB97" i="18" l="1"/>
  <c r="AA97" i="18" s="1"/>
  <c r="AD97" i="18"/>
  <c r="AC97" i="18" s="1"/>
  <c r="CC94" i="18" s="1"/>
  <c r="CK94" i="18" s="1"/>
  <c r="AT186" i="18"/>
  <c r="AS186" i="18" s="1"/>
  <c r="AV186" i="18"/>
  <c r="AU186" i="18" s="1"/>
  <c r="CF183" i="18" s="1"/>
  <c r="AH139" i="18"/>
  <c r="AG139" i="18" s="1"/>
  <c r="AJ139" i="18"/>
  <c r="AI139" i="18" s="1"/>
  <c r="CD136" i="18" s="1"/>
  <c r="R50" i="18"/>
  <c r="V49" i="18"/>
  <c r="AB98" i="18" l="1"/>
  <c r="AA98" i="18" s="1"/>
  <c r="AD98" i="18"/>
  <c r="AC98" i="18" s="1"/>
  <c r="CC95" i="18" s="1"/>
  <c r="CK95" i="18" s="1"/>
  <c r="AT187" i="18"/>
  <c r="AS187" i="18" s="1"/>
  <c r="AV187" i="18"/>
  <c r="AU187" i="18" s="1"/>
  <c r="CF184" i="18" s="1"/>
  <c r="AJ140" i="18"/>
  <c r="AI140" i="18" s="1"/>
  <c r="CD137" i="18" s="1"/>
  <c r="AH140" i="18"/>
  <c r="AG140" i="18" s="1"/>
  <c r="R51" i="18"/>
  <c r="V50" i="18"/>
  <c r="AB99" i="18" l="1"/>
  <c r="AA99" i="18" s="1"/>
  <c r="AD99" i="18"/>
  <c r="AC99" i="18" s="1"/>
  <c r="CC96" i="18" s="1"/>
  <c r="CK96" i="18" s="1"/>
  <c r="AT188" i="18"/>
  <c r="AS188" i="18" s="1"/>
  <c r="AV188" i="18"/>
  <c r="AU188" i="18" s="1"/>
  <c r="CF185" i="18" s="1"/>
  <c r="AH141" i="18"/>
  <c r="AG141" i="18" s="1"/>
  <c r="AJ141" i="18"/>
  <c r="AI141" i="18" s="1"/>
  <c r="CD138" i="18" s="1"/>
  <c r="R52" i="18"/>
  <c r="V51" i="18"/>
  <c r="AB100" i="18" l="1"/>
  <c r="AA100" i="18" s="1"/>
  <c r="AD100" i="18"/>
  <c r="AC100" i="18" s="1"/>
  <c r="CC97" i="18" s="1"/>
  <c r="CK97" i="18" s="1"/>
  <c r="AT189" i="18"/>
  <c r="AS189" i="18" s="1"/>
  <c r="AV189" i="18"/>
  <c r="AU189" i="18" s="1"/>
  <c r="CF186" i="18" s="1"/>
  <c r="AJ142" i="18"/>
  <c r="AI142" i="18" s="1"/>
  <c r="CD139" i="18" s="1"/>
  <c r="AH142" i="18"/>
  <c r="AG142" i="18" s="1"/>
  <c r="R53" i="18"/>
  <c r="V52" i="18"/>
  <c r="AD101" i="18" l="1"/>
  <c r="AC101" i="18" s="1"/>
  <c r="CC98" i="18" s="1"/>
  <c r="CK98" i="18" s="1"/>
  <c r="AB101" i="18"/>
  <c r="AA101" i="18" s="1"/>
  <c r="AT190" i="18"/>
  <c r="AS190" i="18" s="1"/>
  <c r="AV190" i="18"/>
  <c r="AU190" i="18" s="1"/>
  <c r="CF187" i="18" s="1"/>
  <c r="AH143" i="18"/>
  <c r="AG143" i="18" s="1"/>
  <c r="AJ143" i="18"/>
  <c r="AI143" i="18" s="1"/>
  <c r="CD140" i="18" s="1"/>
  <c r="R54" i="18"/>
  <c r="V53" i="18"/>
  <c r="AD102" i="18" l="1"/>
  <c r="AC102" i="18" s="1"/>
  <c r="CC99" i="18" s="1"/>
  <c r="CK99" i="18" s="1"/>
  <c r="AB102" i="18"/>
  <c r="AA102" i="18" s="1"/>
  <c r="AT191" i="18"/>
  <c r="AS191" i="18" s="1"/>
  <c r="AV191" i="18"/>
  <c r="AU191" i="18" s="1"/>
  <c r="CF188" i="18" s="1"/>
  <c r="AH144" i="18"/>
  <c r="AG144" i="18" s="1"/>
  <c r="AJ144" i="18"/>
  <c r="AI144" i="18" s="1"/>
  <c r="CD141" i="18" s="1"/>
  <c r="R55" i="18"/>
  <c r="V54" i="18"/>
  <c r="AB103" i="18" l="1"/>
  <c r="AA103" i="18" s="1"/>
  <c r="AD103" i="18"/>
  <c r="AC103" i="18" s="1"/>
  <c r="CC100" i="18" s="1"/>
  <c r="CK100" i="18" s="1"/>
  <c r="AV192" i="18"/>
  <c r="AU192" i="18" s="1"/>
  <c r="CF189" i="18" s="1"/>
  <c r="AT192" i="18"/>
  <c r="AS192" i="18" s="1"/>
  <c r="AJ145" i="18"/>
  <c r="AI145" i="18" s="1"/>
  <c r="CD142" i="18" s="1"/>
  <c r="AH145" i="18"/>
  <c r="AG145" i="18" s="1"/>
  <c r="R56" i="18"/>
  <c r="V55" i="18"/>
  <c r="AD104" i="18" l="1"/>
  <c r="AC104" i="18" s="1"/>
  <c r="CC101" i="18" s="1"/>
  <c r="CK101" i="18" s="1"/>
  <c r="AB104" i="18"/>
  <c r="AA104" i="18" s="1"/>
  <c r="AT193" i="18"/>
  <c r="AS193" i="18" s="1"/>
  <c r="AV193" i="18"/>
  <c r="AU193" i="18" s="1"/>
  <c r="CF190" i="18" s="1"/>
  <c r="AH146" i="18"/>
  <c r="AG146" i="18" s="1"/>
  <c r="AJ146" i="18"/>
  <c r="AI146" i="18" s="1"/>
  <c r="CD143" i="18" s="1"/>
  <c r="R57" i="18"/>
  <c r="V56" i="18"/>
  <c r="AB105" i="18" l="1"/>
  <c r="AA105" i="18" s="1"/>
  <c r="AD105" i="18"/>
  <c r="AC105" i="18" s="1"/>
  <c r="AT194" i="18"/>
  <c r="AS194" i="18" s="1"/>
  <c r="AV194" i="18"/>
  <c r="AU194" i="18" s="1"/>
  <c r="CF191" i="18" s="1"/>
  <c r="AH147" i="18"/>
  <c r="AG147" i="18" s="1"/>
  <c r="AJ147" i="18"/>
  <c r="AI147" i="18" s="1"/>
  <c r="CD144" i="18" s="1"/>
  <c r="R58" i="18"/>
  <c r="V57" i="18"/>
  <c r="CC102" i="18" l="1"/>
  <c r="CK102" i="18" s="1"/>
  <c r="AD106" i="18"/>
  <c r="AC106" i="18" s="1"/>
  <c r="CC103" i="18" s="1"/>
  <c r="CK103" i="18" s="1"/>
  <c r="AB106" i="18"/>
  <c r="AA106" i="18" s="1"/>
  <c r="AT195" i="18"/>
  <c r="AS195" i="18" s="1"/>
  <c r="AV195" i="18"/>
  <c r="AU195" i="18" s="1"/>
  <c r="CF192" i="18" s="1"/>
  <c r="AJ148" i="18"/>
  <c r="AI148" i="18" s="1"/>
  <c r="CD145" i="18" s="1"/>
  <c r="AH148" i="18"/>
  <c r="AG148" i="18" s="1"/>
  <c r="R59" i="18"/>
  <c r="V58" i="18"/>
  <c r="AD107" i="18" l="1"/>
  <c r="AC107" i="18" s="1"/>
  <c r="CC104" i="18" s="1"/>
  <c r="CK104" i="18" s="1"/>
  <c r="AB107" i="18"/>
  <c r="AA107" i="18" s="1"/>
  <c r="AT196" i="18"/>
  <c r="AS196" i="18" s="1"/>
  <c r="AV196" i="18"/>
  <c r="AU196" i="18" s="1"/>
  <c r="CF193" i="18" s="1"/>
  <c r="AH149" i="18"/>
  <c r="AG149" i="18" s="1"/>
  <c r="AJ149" i="18"/>
  <c r="AI149" i="18" s="1"/>
  <c r="CD146" i="18" s="1"/>
  <c r="R60" i="18"/>
  <c r="V59" i="18"/>
  <c r="AD108" i="18" l="1"/>
  <c r="AC108" i="18" s="1"/>
  <c r="CC105" i="18" s="1"/>
  <c r="CK105" i="18" s="1"/>
  <c r="AB108" i="18"/>
  <c r="AA108" i="18" s="1"/>
  <c r="AT197" i="18"/>
  <c r="AS197" i="18" s="1"/>
  <c r="AV197" i="18"/>
  <c r="AU197" i="18" s="1"/>
  <c r="CF194" i="18" s="1"/>
  <c r="AH150" i="18"/>
  <c r="AG150" i="18" s="1"/>
  <c r="AJ150" i="18"/>
  <c r="AI150" i="18" s="1"/>
  <c r="CD147" i="18" s="1"/>
  <c r="R61" i="18"/>
  <c r="V60" i="18"/>
  <c r="AD109" i="18" l="1"/>
  <c r="AC109" i="18" s="1"/>
  <c r="AB109" i="18"/>
  <c r="AA109" i="18" s="1"/>
  <c r="V61" i="18"/>
  <c r="R62" i="18"/>
  <c r="AT198" i="18"/>
  <c r="AS198" i="18" s="1"/>
  <c r="AV198" i="18"/>
  <c r="AU198" i="18" s="1"/>
  <c r="CF195" i="18" s="1"/>
  <c r="AJ151" i="18"/>
  <c r="AI151" i="18" s="1"/>
  <c r="CD148" i="18" s="1"/>
  <c r="AH151" i="18"/>
  <c r="AG151" i="18" s="1"/>
  <c r="AD110" i="18" l="1"/>
  <c r="AC110" i="18" s="1"/>
  <c r="CC107" i="18" s="1"/>
  <c r="CK107" i="18" s="1"/>
  <c r="AB110" i="18"/>
  <c r="AA110" i="18" s="1"/>
  <c r="CC106" i="18"/>
  <c r="CK106" i="18" s="1"/>
  <c r="R63" i="18"/>
  <c r="V62" i="18"/>
  <c r="AT199" i="18"/>
  <c r="AS199" i="18" s="1"/>
  <c r="AV199" i="18"/>
  <c r="AU199" i="18" s="1"/>
  <c r="CF196" i="18" s="1"/>
  <c r="AJ152" i="18"/>
  <c r="AI152" i="18" s="1"/>
  <c r="CD149" i="18" s="1"/>
  <c r="AH152" i="18"/>
  <c r="AG152" i="18" s="1"/>
  <c r="AD111" i="18" l="1"/>
  <c r="AC111" i="18" s="1"/>
  <c r="CC108" i="18" s="1"/>
  <c r="CK108" i="18" s="1"/>
  <c r="AB111" i="18"/>
  <c r="AA111" i="18" s="1"/>
  <c r="R64" i="18"/>
  <c r="V63" i="18"/>
  <c r="AT200" i="18"/>
  <c r="AS200" i="18" s="1"/>
  <c r="AV200" i="18"/>
  <c r="AU200" i="18" s="1"/>
  <c r="CF197" i="18" s="1"/>
  <c r="AH153" i="18"/>
  <c r="AG153" i="18" s="1"/>
  <c r="AJ153" i="18"/>
  <c r="AI153" i="18" s="1"/>
  <c r="CD150" i="18" s="1"/>
  <c r="AB112" i="18" l="1"/>
  <c r="AA112" i="18" s="1"/>
  <c r="AD112" i="18"/>
  <c r="AC112" i="18" s="1"/>
  <c r="CC109" i="18" s="1"/>
  <c r="CK109" i="18" s="1"/>
  <c r="R65" i="18"/>
  <c r="V64" i="18"/>
  <c r="AT201" i="18"/>
  <c r="AS201" i="18" s="1"/>
  <c r="AV201" i="18"/>
  <c r="AU201" i="18" s="1"/>
  <c r="CF198" i="18" s="1"/>
  <c r="AJ154" i="18"/>
  <c r="AI154" i="18" s="1"/>
  <c r="CD151" i="18" s="1"/>
  <c r="AH154" i="18"/>
  <c r="AG154" i="18" s="1"/>
  <c r="AB113" i="18" l="1"/>
  <c r="AA113" i="18" s="1"/>
  <c r="AD113" i="18"/>
  <c r="AC113" i="18" s="1"/>
  <c r="CC110" i="18" s="1"/>
  <c r="CK110" i="18" s="1"/>
  <c r="R66" i="18"/>
  <c r="V65" i="18"/>
  <c r="AT202" i="18"/>
  <c r="AS202" i="18" s="1"/>
  <c r="AV202" i="18"/>
  <c r="AU202" i="18" s="1"/>
  <c r="CF199" i="18" s="1"/>
  <c r="AH155" i="18"/>
  <c r="AG155" i="18" s="1"/>
  <c r="AJ155" i="18"/>
  <c r="AI155" i="18" s="1"/>
  <c r="CD152" i="18" s="1"/>
  <c r="AD114" i="18" l="1"/>
  <c r="AC114" i="18" s="1"/>
  <c r="CC111" i="18" s="1"/>
  <c r="CK111" i="18" s="1"/>
  <c r="AB114" i="18"/>
  <c r="AA114" i="18" s="1"/>
  <c r="R67" i="18"/>
  <c r="V66" i="18"/>
  <c r="AT203" i="18"/>
  <c r="AS203" i="18" s="1"/>
  <c r="AV203" i="18"/>
  <c r="AU203" i="18" s="1"/>
  <c r="CF200" i="18" s="1"/>
  <c r="AJ156" i="18"/>
  <c r="AI156" i="18" s="1"/>
  <c r="CD153" i="18" s="1"/>
  <c r="AH156" i="18"/>
  <c r="AG156" i="18" s="1"/>
  <c r="AB115" i="18" l="1"/>
  <c r="AA115" i="18" s="1"/>
  <c r="AD115" i="18"/>
  <c r="AC115" i="18" s="1"/>
  <c r="CC112" i="18" s="1"/>
  <c r="CK112" i="18" s="1"/>
  <c r="R68" i="18"/>
  <c r="V67" i="18"/>
  <c r="AT204" i="18"/>
  <c r="AS204" i="18" s="1"/>
  <c r="AV204" i="18"/>
  <c r="AU204" i="18" s="1"/>
  <c r="CF201" i="18" s="1"/>
  <c r="AH157" i="18"/>
  <c r="AG157" i="18" s="1"/>
  <c r="AJ157" i="18"/>
  <c r="AI157" i="18" s="1"/>
  <c r="CD154" i="18" s="1"/>
  <c r="AB116" i="18" l="1"/>
  <c r="AA116" i="18" s="1"/>
  <c r="AD116" i="18"/>
  <c r="AC116" i="18" s="1"/>
  <c r="CC113" i="18" s="1"/>
  <c r="CK113" i="18" s="1"/>
  <c r="R69" i="18"/>
  <c r="V68" i="18"/>
  <c r="AT205" i="18"/>
  <c r="AS205" i="18" s="1"/>
  <c r="AV205" i="18"/>
  <c r="AU205" i="18" s="1"/>
  <c r="CF202" i="18" s="1"/>
  <c r="AH158" i="18"/>
  <c r="AG158" i="18" s="1"/>
  <c r="AJ158" i="18"/>
  <c r="AI158" i="18" s="1"/>
  <c r="CD155" i="18" s="1"/>
  <c r="AD117" i="18" l="1"/>
  <c r="AC117" i="18" s="1"/>
  <c r="AB117" i="18"/>
  <c r="AA117" i="18" s="1"/>
  <c r="R70" i="18"/>
  <c r="V69" i="18"/>
  <c r="AT206" i="18"/>
  <c r="AS206" i="18" s="1"/>
  <c r="AV206" i="18"/>
  <c r="AU206" i="18" s="1"/>
  <c r="CF203" i="18" s="1"/>
  <c r="AH159" i="18"/>
  <c r="AG159" i="18" s="1"/>
  <c r="AJ159" i="18"/>
  <c r="AI159" i="18" s="1"/>
  <c r="CD156" i="18" s="1"/>
  <c r="AD118" i="18" l="1"/>
  <c r="AC118" i="18" s="1"/>
  <c r="CC115" i="18" s="1"/>
  <c r="CK115" i="18" s="1"/>
  <c r="AB118" i="18"/>
  <c r="AA118" i="18" s="1"/>
  <c r="CC114" i="18"/>
  <c r="CK114" i="18" s="1"/>
  <c r="R71" i="18"/>
  <c r="R72" i="18" s="1"/>
  <c r="V70" i="18"/>
  <c r="AT207" i="18"/>
  <c r="AS207" i="18" s="1"/>
  <c r="AV207" i="18"/>
  <c r="AU207" i="18" s="1"/>
  <c r="CF204" i="18" s="1"/>
  <c r="AJ160" i="18"/>
  <c r="AI160" i="18" s="1"/>
  <c r="CD157" i="18" s="1"/>
  <c r="AH160" i="18"/>
  <c r="AG160" i="18" s="1"/>
  <c r="R73" i="18" l="1"/>
  <c r="V72" i="18"/>
  <c r="AB119" i="18"/>
  <c r="AA119" i="18" s="1"/>
  <c r="AD119" i="18"/>
  <c r="AC119" i="18" s="1"/>
  <c r="CC116" i="18" s="1"/>
  <c r="CK116" i="18" s="1"/>
  <c r="V71" i="18"/>
  <c r="AT208" i="18"/>
  <c r="AS208" i="18" s="1"/>
  <c r="AV208" i="18"/>
  <c r="AU208" i="18" s="1"/>
  <c r="CF205" i="18" s="1"/>
  <c r="AJ161" i="18"/>
  <c r="AI161" i="18" s="1"/>
  <c r="CD158" i="18" s="1"/>
  <c r="AH161" i="18"/>
  <c r="AG161" i="18" s="1"/>
  <c r="R74" i="18" l="1"/>
  <c r="V73" i="18"/>
  <c r="AB120" i="18"/>
  <c r="AA120" i="18" s="1"/>
  <c r="AD120" i="18"/>
  <c r="AC120" i="18" s="1"/>
  <c r="CC117" i="18" s="1"/>
  <c r="CK117" i="18" s="1"/>
  <c r="AT209" i="18"/>
  <c r="AS209" i="18" s="1"/>
  <c r="AV209" i="18"/>
  <c r="AU209" i="18" s="1"/>
  <c r="CF206" i="18" s="1"/>
  <c r="AJ162" i="18"/>
  <c r="AI162" i="18" s="1"/>
  <c r="CD159" i="18" s="1"/>
  <c r="AH162" i="18"/>
  <c r="AG162" i="18" s="1"/>
  <c r="V74" i="18" l="1"/>
  <c r="R75" i="18"/>
  <c r="AD121" i="18"/>
  <c r="AC121" i="18" s="1"/>
  <c r="AB121" i="18"/>
  <c r="AA121" i="18" s="1"/>
  <c r="AT210" i="18"/>
  <c r="AS210" i="18" s="1"/>
  <c r="AV210" i="18"/>
  <c r="AU210" i="18" s="1"/>
  <c r="CF207" i="18" s="1"/>
  <c r="AH163" i="18"/>
  <c r="AG163" i="18" s="1"/>
  <c r="AJ163" i="18"/>
  <c r="AI163" i="18" s="1"/>
  <c r="CD160" i="18" s="1"/>
  <c r="R76" i="18" l="1"/>
  <c r="V75" i="18"/>
  <c r="AD122" i="18"/>
  <c r="AC122" i="18" s="1"/>
  <c r="CC119" i="18" s="1"/>
  <c r="CK119" i="18" s="1"/>
  <c r="AB122" i="18"/>
  <c r="AA122" i="18" s="1"/>
  <c r="CC118" i="18"/>
  <c r="CK118" i="18" s="1"/>
  <c r="AT211" i="18"/>
  <c r="AS211" i="18" s="1"/>
  <c r="AV211" i="18"/>
  <c r="AU211" i="18" s="1"/>
  <c r="CF208" i="18" s="1"/>
  <c r="AH164" i="18"/>
  <c r="AG164" i="18" s="1"/>
  <c r="AJ164" i="18"/>
  <c r="AI164" i="18" s="1"/>
  <c r="CD161" i="18" s="1"/>
  <c r="V76" i="18" l="1"/>
  <c r="R77" i="18"/>
  <c r="AB123" i="18"/>
  <c r="AA123" i="18" s="1"/>
  <c r="AD123" i="18"/>
  <c r="AC123" i="18" s="1"/>
  <c r="CC120" i="18" s="1"/>
  <c r="CK120" i="18" s="1"/>
  <c r="AT212" i="18"/>
  <c r="AS212" i="18" s="1"/>
  <c r="AV212" i="18"/>
  <c r="AU212" i="18" s="1"/>
  <c r="CF209" i="18" s="1"/>
  <c r="AH165" i="18"/>
  <c r="AG165" i="18" s="1"/>
  <c r="AJ165" i="18"/>
  <c r="AI165" i="18" s="1"/>
  <c r="CD162" i="18" s="1"/>
  <c r="R78" i="18" l="1"/>
  <c r="V77" i="18"/>
  <c r="AB124" i="18"/>
  <c r="AA124" i="18" s="1"/>
  <c r="AD124" i="18"/>
  <c r="AC124" i="18" s="1"/>
  <c r="CC121" i="18" s="1"/>
  <c r="CK121" i="18" s="1"/>
  <c r="AT213" i="18"/>
  <c r="AS213" i="18" s="1"/>
  <c r="AV213" i="18"/>
  <c r="AU213" i="18" s="1"/>
  <c r="CF210" i="18" s="1"/>
  <c r="AH166" i="18"/>
  <c r="AG166" i="18" s="1"/>
  <c r="AJ166" i="18"/>
  <c r="AI166" i="18" s="1"/>
  <c r="CD163" i="18" s="1"/>
  <c r="V78" i="18" l="1"/>
  <c r="R79" i="18"/>
  <c r="R80" i="18" s="1"/>
  <c r="R81" i="18" s="1"/>
  <c r="R82" i="18" s="1"/>
  <c r="R83" i="18" s="1"/>
  <c r="R84" i="18" s="1"/>
  <c r="R85" i="18" s="1"/>
  <c r="R86" i="18" s="1"/>
  <c r="R87" i="18" s="1"/>
  <c r="R88" i="18" s="1"/>
  <c r="R89" i="18" s="1"/>
  <c r="R90" i="18" s="1"/>
  <c r="R91" i="18" s="1"/>
  <c r="R92" i="18" s="1"/>
  <c r="R93" i="18" s="1"/>
  <c r="R94" i="18" s="1"/>
  <c r="R95" i="18" s="1"/>
  <c r="R96" i="18" s="1"/>
  <c r="R97" i="18" s="1"/>
  <c r="R98" i="18" s="1"/>
  <c r="R99" i="18" s="1"/>
  <c r="R100" i="18" s="1"/>
  <c r="R101" i="18" s="1"/>
  <c r="R102" i="18" s="1"/>
  <c r="R103" i="18" s="1"/>
  <c r="R104" i="18" s="1"/>
  <c r="R105" i="18" s="1"/>
  <c r="R106" i="18" s="1"/>
  <c r="R107" i="18" s="1"/>
  <c r="R108" i="18" s="1"/>
  <c r="R109" i="18" s="1"/>
  <c r="R110" i="18" s="1"/>
  <c r="R111" i="18" s="1"/>
  <c r="R112" i="18" s="1"/>
  <c r="R113" i="18" s="1"/>
  <c r="R114" i="18" s="1"/>
  <c r="R115" i="18" s="1"/>
  <c r="R116" i="18" s="1"/>
  <c r="R117" i="18" s="1"/>
  <c r="R118" i="18" s="1"/>
  <c r="R119" i="18" s="1"/>
  <c r="R120" i="18" s="1"/>
  <c r="R121" i="18" s="1"/>
  <c r="R122" i="18" s="1"/>
  <c r="R123" i="18" s="1"/>
  <c r="R124" i="18" s="1"/>
  <c r="R125" i="18" s="1"/>
  <c r="R126" i="18" s="1"/>
  <c r="R127" i="18" s="1"/>
  <c r="R128" i="18" s="1"/>
  <c r="R129" i="18" s="1"/>
  <c r="R130" i="18" s="1"/>
  <c r="R131" i="18" s="1"/>
  <c r="R132" i="18" s="1"/>
  <c r="R133" i="18" s="1"/>
  <c r="R134" i="18" s="1"/>
  <c r="R135" i="18" s="1"/>
  <c r="R136" i="18" s="1"/>
  <c r="AB125" i="18"/>
  <c r="AA125" i="18" s="1"/>
  <c r="AD125" i="18"/>
  <c r="AC125" i="18" s="1"/>
  <c r="AT214" i="18"/>
  <c r="AS214" i="18" s="1"/>
  <c r="AV214" i="18"/>
  <c r="AU214" i="18" s="1"/>
  <c r="CF211" i="18" s="1"/>
  <c r="AJ167" i="18"/>
  <c r="AI167" i="18" s="1"/>
  <c r="CD164" i="18" s="1"/>
  <c r="AH167" i="18"/>
  <c r="AG167" i="18" s="1"/>
  <c r="V80" i="18" l="1"/>
  <c r="V79" i="18"/>
  <c r="CC122" i="18"/>
  <c r="CK122" i="18" s="1"/>
  <c r="AD126" i="18"/>
  <c r="AC126" i="18" s="1"/>
  <c r="CC123" i="18" s="1"/>
  <c r="CK123" i="18" s="1"/>
  <c r="AB126" i="18"/>
  <c r="AA126" i="18" s="1"/>
  <c r="AT215" i="18"/>
  <c r="AS215" i="18" s="1"/>
  <c r="AV215" i="18"/>
  <c r="AU215" i="18" s="1"/>
  <c r="CF212" i="18" s="1"/>
  <c r="AJ168" i="18"/>
  <c r="AI168" i="18" s="1"/>
  <c r="CD165" i="18" s="1"/>
  <c r="AH168" i="18"/>
  <c r="AG168" i="18" s="1"/>
  <c r="V81" i="18" l="1"/>
  <c r="AB127" i="18"/>
  <c r="AA127" i="18" s="1"/>
  <c r="AD127" i="18"/>
  <c r="AC127" i="18" s="1"/>
  <c r="CC124" i="18" s="1"/>
  <c r="CK124" i="18" s="1"/>
  <c r="AT216" i="18"/>
  <c r="AS216" i="18" s="1"/>
  <c r="AV216" i="18"/>
  <c r="AU216" i="18" s="1"/>
  <c r="CF213" i="18" s="1"/>
  <c r="AJ169" i="18"/>
  <c r="AI169" i="18" s="1"/>
  <c r="CD166" i="18" s="1"/>
  <c r="AH169" i="18"/>
  <c r="AG169" i="18" s="1"/>
  <c r="V82" i="18" l="1"/>
  <c r="AD128" i="18"/>
  <c r="AC128" i="18" s="1"/>
  <c r="CC125" i="18" s="1"/>
  <c r="CK125" i="18" s="1"/>
  <c r="AB128" i="18"/>
  <c r="AA128" i="18" s="1"/>
  <c r="AT217" i="18"/>
  <c r="AS217" i="18" s="1"/>
  <c r="AV217" i="18"/>
  <c r="AU217" i="18" s="1"/>
  <c r="CF214" i="18" s="1"/>
  <c r="AJ170" i="18"/>
  <c r="AI170" i="18" s="1"/>
  <c r="CD167" i="18" s="1"/>
  <c r="AH170" i="18"/>
  <c r="AG170" i="18" s="1"/>
  <c r="V83" i="18" l="1"/>
  <c r="AB129" i="18"/>
  <c r="AA129" i="18" s="1"/>
  <c r="AD129" i="18"/>
  <c r="AC129" i="18" s="1"/>
  <c r="CC126" i="18" s="1"/>
  <c r="CK126" i="18" s="1"/>
  <c r="AT218" i="18"/>
  <c r="AS218" i="18" s="1"/>
  <c r="AV218" i="18"/>
  <c r="AU218" i="18" s="1"/>
  <c r="CF215" i="18" s="1"/>
  <c r="AJ171" i="18"/>
  <c r="AI171" i="18" s="1"/>
  <c r="CD168" i="18" s="1"/>
  <c r="AH171" i="18"/>
  <c r="AG171" i="18" s="1"/>
  <c r="V84" i="18" l="1"/>
  <c r="AB130" i="18"/>
  <c r="AA130" i="18" s="1"/>
  <c r="AD130" i="18"/>
  <c r="AC130" i="18" s="1"/>
  <c r="CC127" i="18" s="1"/>
  <c r="CK127" i="18" s="1"/>
  <c r="AT219" i="18"/>
  <c r="AS219" i="18" s="1"/>
  <c r="AV219" i="18"/>
  <c r="AU219" i="18" s="1"/>
  <c r="CF216" i="18" s="1"/>
  <c r="AJ172" i="18"/>
  <c r="AI172" i="18" s="1"/>
  <c r="CD169" i="18" s="1"/>
  <c r="AH172" i="18"/>
  <c r="AG172" i="18" s="1"/>
  <c r="V85" i="18" l="1"/>
  <c r="AD131" i="18"/>
  <c r="AC131" i="18" s="1"/>
  <c r="CC128" i="18" s="1"/>
  <c r="CK128" i="18" s="1"/>
  <c r="AB131" i="18"/>
  <c r="AA131" i="18" s="1"/>
  <c r="AT220" i="18"/>
  <c r="AS220" i="18" s="1"/>
  <c r="AV220" i="18"/>
  <c r="AU220" i="18" s="1"/>
  <c r="CF217" i="18" s="1"/>
  <c r="AH173" i="18"/>
  <c r="AG173" i="18" s="1"/>
  <c r="AJ173" i="18"/>
  <c r="AI173" i="18" s="1"/>
  <c r="CD170" i="18" s="1"/>
  <c r="V86" i="18" l="1"/>
  <c r="AB132" i="18"/>
  <c r="AA132" i="18" s="1"/>
  <c r="AD132" i="18"/>
  <c r="AC132" i="18" s="1"/>
  <c r="CC129" i="18" s="1"/>
  <c r="CK129" i="18" s="1"/>
  <c r="AV221" i="18"/>
  <c r="AU221" i="18" s="1"/>
  <c r="CF218" i="18" s="1"/>
  <c r="AT221" i="18"/>
  <c r="AS221" i="18" s="1"/>
  <c r="AJ174" i="18"/>
  <c r="AI174" i="18" s="1"/>
  <c r="CD171" i="18" s="1"/>
  <c r="AH174" i="18"/>
  <c r="AG174" i="18" s="1"/>
  <c r="V87" i="18" l="1"/>
  <c r="AB133" i="18"/>
  <c r="AA133" i="18" s="1"/>
  <c r="AD133" i="18"/>
  <c r="AC133" i="18" s="1"/>
  <c r="CC130" i="18" s="1"/>
  <c r="CK130" i="18" s="1"/>
  <c r="AV222" i="18"/>
  <c r="AU222" i="18" s="1"/>
  <c r="CF219" i="18" s="1"/>
  <c r="AT222" i="18"/>
  <c r="AS222" i="18" s="1"/>
  <c r="AH175" i="18"/>
  <c r="AG175" i="18" s="1"/>
  <c r="AJ175" i="18"/>
  <c r="AI175" i="18" s="1"/>
  <c r="CD172" i="18" s="1"/>
  <c r="V88" i="18" l="1"/>
  <c r="AD134" i="18"/>
  <c r="AC134" i="18" s="1"/>
  <c r="CC131" i="18" s="1"/>
  <c r="CK131" i="18" s="1"/>
  <c r="AB134" i="18"/>
  <c r="AA134" i="18" s="1"/>
  <c r="AT223" i="18"/>
  <c r="AS223" i="18" s="1"/>
  <c r="AV223" i="18"/>
  <c r="AU223" i="18" s="1"/>
  <c r="CF220" i="18" s="1"/>
  <c r="AH176" i="18"/>
  <c r="AG176" i="18" s="1"/>
  <c r="AJ176" i="18"/>
  <c r="AI176" i="18" s="1"/>
  <c r="CD173" i="18" s="1"/>
  <c r="V89" i="18" l="1"/>
  <c r="AB135" i="18"/>
  <c r="AA135" i="18" s="1"/>
  <c r="AD135" i="18"/>
  <c r="AC135" i="18" s="1"/>
  <c r="CC132" i="18" s="1"/>
  <c r="CK132" i="18" s="1"/>
  <c r="AT224" i="18"/>
  <c r="AS224" i="18" s="1"/>
  <c r="AV224" i="18"/>
  <c r="AU224" i="18" s="1"/>
  <c r="CF221" i="18" s="1"/>
  <c r="AH177" i="18"/>
  <c r="AG177" i="18" s="1"/>
  <c r="AJ177" i="18"/>
  <c r="AI177" i="18" s="1"/>
  <c r="CD174" i="18" s="1"/>
  <c r="V90" i="18" l="1"/>
  <c r="AB136" i="18"/>
  <c r="AA136" i="18" s="1"/>
  <c r="AD136" i="18"/>
  <c r="AC136" i="18" s="1"/>
  <c r="CC133" i="18" s="1"/>
  <c r="CK133" i="18" s="1"/>
  <c r="AV225" i="18"/>
  <c r="AU225" i="18" s="1"/>
  <c r="CF222" i="18" s="1"/>
  <c r="AT225" i="18"/>
  <c r="AS225" i="18" s="1"/>
  <c r="AH178" i="18"/>
  <c r="AG178" i="18" s="1"/>
  <c r="AJ178" i="18"/>
  <c r="AI178" i="18" s="1"/>
  <c r="CD175" i="18" s="1"/>
  <c r="V91" i="18" l="1"/>
  <c r="AB137" i="18"/>
  <c r="AA137" i="18" s="1"/>
  <c r="AD137" i="18"/>
  <c r="AC137" i="18" s="1"/>
  <c r="CC134" i="18" s="1"/>
  <c r="CK134" i="18" s="1"/>
  <c r="AV226" i="18"/>
  <c r="AU226" i="18" s="1"/>
  <c r="CF223" i="18" s="1"/>
  <c r="AT226" i="18"/>
  <c r="AS226" i="18" s="1"/>
  <c r="AH179" i="18"/>
  <c r="AG179" i="18" s="1"/>
  <c r="AJ179" i="18"/>
  <c r="AI179" i="18" s="1"/>
  <c r="CD176" i="18" s="1"/>
  <c r="V92" i="18" l="1"/>
  <c r="AB138" i="18"/>
  <c r="AA138" i="18" s="1"/>
  <c r="AD138" i="18"/>
  <c r="AC138" i="18" s="1"/>
  <c r="CC135" i="18" s="1"/>
  <c r="CK135" i="18" s="1"/>
  <c r="AT227" i="18"/>
  <c r="AS227" i="18" s="1"/>
  <c r="AV227" i="18"/>
  <c r="AU227" i="18" s="1"/>
  <c r="CF224" i="18" s="1"/>
  <c r="AJ180" i="18"/>
  <c r="AI180" i="18" s="1"/>
  <c r="CD177" i="18" s="1"/>
  <c r="AH180" i="18"/>
  <c r="AG180" i="18" s="1"/>
  <c r="V94" i="18" l="1"/>
  <c r="V93" i="18"/>
  <c r="AB139" i="18"/>
  <c r="AA139" i="18" s="1"/>
  <c r="AD139" i="18"/>
  <c r="AC139" i="18" s="1"/>
  <c r="CC136" i="18" s="1"/>
  <c r="CK136" i="18" s="1"/>
  <c r="AV228" i="18"/>
  <c r="AU228" i="18" s="1"/>
  <c r="CF225" i="18" s="1"/>
  <c r="AT228" i="18"/>
  <c r="AS228" i="18" s="1"/>
  <c r="AH181" i="18"/>
  <c r="AG181" i="18" s="1"/>
  <c r="AJ181" i="18"/>
  <c r="AI181" i="18" s="1"/>
  <c r="CD178" i="18" s="1"/>
  <c r="V95" i="18" l="1"/>
  <c r="AB140" i="18"/>
  <c r="AA140" i="18" s="1"/>
  <c r="AD140" i="18"/>
  <c r="AC140" i="18" s="1"/>
  <c r="CC137" i="18" s="1"/>
  <c r="CK137" i="18" s="1"/>
  <c r="AV229" i="18"/>
  <c r="AU229" i="18" s="1"/>
  <c r="CF226" i="18" s="1"/>
  <c r="AT229" i="18"/>
  <c r="AS229" i="18" s="1"/>
  <c r="AH182" i="18"/>
  <c r="AG182" i="18" s="1"/>
  <c r="AJ182" i="18"/>
  <c r="AI182" i="18" s="1"/>
  <c r="CD179" i="18" s="1"/>
  <c r="V96" i="18" l="1"/>
  <c r="AB141" i="18"/>
  <c r="AA141" i="18" s="1"/>
  <c r="AD141" i="18"/>
  <c r="AC141" i="18" s="1"/>
  <c r="CC138" i="18" s="1"/>
  <c r="CK138" i="18" s="1"/>
  <c r="AV230" i="18"/>
  <c r="AU230" i="18" s="1"/>
  <c r="CF227" i="18" s="1"/>
  <c r="AT230" i="18"/>
  <c r="AS230" i="18" s="1"/>
  <c r="AH183" i="18"/>
  <c r="AG183" i="18" s="1"/>
  <c r="AJ183" i="18"/>
  <c r="AI183" i="18" s="1"/>
  <c r="CD180" i="18" s="1"/>
  <c r="V97" i="18" l="1"/>
  <c r="AB142" i="18"/>
  <c r="AA142" i="18" s="1"/>
  <c r="AD142" i="18"/>
  <c r="AC142" i="18" s="1"/>
  <c r="CC139" i="18" s="1"/>
  <c r="CK139" i="18" s="1"/>
  <c r="AT231" i="18"/>
  <c r="AS231" i="18" s="1"/>
  <c r="AV231" i="18"/>
  <c r="AU231" i="18" s="1"/>
  <c r="CF228" i="18" s="1"/>
  <c r="AJ184" i="18"/>
  <c r="AI184" i="18" s="1"/>
  <c r="CD181" i="18" s="1"/>
  <c r="AH184" i="18"/>
  <c r="AG184" i="18" s="1"/>
  <c r="V98" i="18" l="1"/>
  <c r="AD143" i="18"/>
  <c r="AC143" i="18" s="1"/>
  <c r="CC140" i="18" s="1"/>
  <c r="CK140" i="18" s="1"/>
  <c r="AB143" i="18"/>
  <c r="AA143" i="18" s="1"/>
  <c r="AT232" i="18"/>
  <c r="AS232" i="18" s="1"/>
  <c r="AV232" i="18"/>
  <c r="AU232" i="18" s="1"/>
  <c r="CF229" i="18" s="1"/>
  <c r="AJ185" i="18"/>
  <c r="AI185" i="18" s="1"/>
  <c r="CD182" i="18" s="1"/>
  <c r="AH185" i="18"/>
  <c r="AG185" i="18" s="1"/>
  <c r="V99" i="18" l="1"/>
  <c r="AD144" i="18"/>
  <c r="AC144" i="18" s="1"/>
  <c r="AB144" i="18"/>
  <c r="AA144" i="18" s="1"/>
  <c r="AV233" i="18"/>
  <c r="AU233" i="18" s="1"/>
  <c r="CF230" i="18" s="1"/>
  <c r="AT233" i="18"/>
  <c r="AS233" i="18" s="1"/>
  <c r="AJ186" i="18"/>
  <c r="AI186" i="18" s="1"/>
  <c r="CD183" i="18" s="1"/>
  <c r="AH186" i="18"/>
  <c r="AG186" i="18" s="1"/>
  <c r="V100" i="18" l="1"/>
  <c r="AB145" i="18"/>
  <c r="AA145" i="18" s="1"/>
  <c r="AD145" i="18"/>
  <c r="AC145" i="18" s="1"/>
  <c r="CC141" i="18"/>
  <c r="CK141" i="18" s="1"/>
  <c r="AV234" i="18"/>
  <c r="AU234" i="18" s="1"/>
  <c r="CF231" i="18" s="1"/>
  <c r="AT234" i="18"/>
  <c r="AS234" i="18" s="1"/>
  <c r="AH187" i="18"/>
  <c r="AG187" i="18" s="1"/>
  <c r="AJ187" i="18"/>
  <c r="AI187" i="18" s="1"/>
  <c r="CD184" i="18" s="1"/>
  <c r="V102" i="18" l="1"/>
  <c r="V101" i="18"/>
  <c r="CC142" i="18"/>
  <c r="CK142" i="18" s="1"/>
  <c r="AD146" i="18"/>
  <c r="AC146" i="18" s="1"/>
  <c r="CC143" i="18" s="1"/>
  <c r="CK143" i="18" s="1"/>
  <c r="AB146" i="18"/>
  <c r="AA146" i="18" s="1"/>
  <c r="AT235" i="18"/>
  <c r="AS235" i="18" s="1"/>
  <c r="AV235" i="18"/>
  <c r="AU235" i="18" s="1"/>
  <c r="CF232" i="18" s="1"/>
  <c r="AH188" i="18"/>
  <c r="AG188" i="18" s="1"/>
  <c r="AJ188" i="18"/>
  <c r="AI188" i="18" s="1"/>
  <c r="CD185" i="18" s="1"/>
  <c r="V103" i="18" l="1"/>
  <c r="AB147" i="18"/>
  <c r="AA147" i="18" s="1"/>
  <c r="AD147" i="18"/>
  <c r="AC147" i="18" s="1"/>
  <c r="CC144" i="18" s="1"/>
  <c r="CK144" i="18" s="1"/>
  <c r="AT236" i="18"/>
  <c r="AS236" i="18" s="1"/>
  <c r="AV236" i="18"/>
  <c r="AU236" i="18" s="1"/>
  <c r="CF233" i="18" s="1"/>
  <c r="AJ189" i="18"/>
  <c r="AI189" i="18" s="1"/>
  <c r="CD186" i="18" s="1"/>
  <c r="AH189" i="18"/>
  <c r="AG189" i="18" s="1"/>
  <c r="V104" i="18" l="1"/>
  <c r="AD148" i="18"/>
  <c r="AC148" i="18" s="1"/>
  <c r="AB148" i="18"/>
  <c r="AA148" i="18" s="1"/>
  <c r="AV237" i="18"/>
  <c r="AU237" i="18" s="1"/>
  <c r="CF234" i="18" s="1"/>
  <c r="AT237" i="18"/>
  <c r="AS237" i="18" s="1"/>
  <c r="AJ190" i="18"/>
  <c r="AI190" i="18" s="1"/>
  <c r="CD187" i="18" s="1"/>
  <c r="AH190" i="18"/>
  <c r="AG190" i="18" s="1"/>
  <c r="V105" i="18" l="1"/>
  <c r="AB149" i="18"/>
  <c r="AA149" i="18" s="1"/>
  <c r="AD149" i="18"/>
  <c r="AC149" i="18" s="1"/>
  <c r="CC145" i="18"/>
  <c r="CK145" i="18" s="1"/>
  <c r="AV238" i="18"/>
  <c r="AU238" i="18" s="1"/>
  <c r="CF235" i="18" s="1"/>
  <c r="AT238" i="18"/>
  <c r="AS238" i="18" s="1"/>
  <c r="AJ191" i="18"/>
  <c r="AI191" i="18" s="1"/>
  <c r="CD188" i="18" s="1"/>
  <c r="AH191" i="18"/>
  <c r="AG191" i="18" s="1"/>
  <c r="V106" i="18" l="1"/>
  <c r="CC146" i="18"/>
  <c r="CK146" i="18" s="1"/>
  <c r="AB150" i="18"/>
  <c r="AA150" i="18" s="1"/>
  <c r="AD150" i="18"/>
  <c r="AC150" i="18" s="1"/>
  <c r="CC147" i="18" s="1"/>
  <c r="CK147" i="18" s="1"/>
  <c r="AT239" i="18"/>
  <c r="AS239" i="18" s="1"/>
  <c r="AV239" i="18"/>
  <c r="AU239" i="18" s="1"/>
  <c r="CF236" i="18" s="1"/>
  <c r="AJ192" i="18"/>
  <c r="AI192" i="18" s="1"/>
  <c r="CD189" i="18" s="1"/>
  <c r="AH192" i="18"/>
  <c r="AG192" i="18" s="1"/>
  <c r="V107" i="18" l="1"/>
  <c r="AD151" i="18"/>
  <c r="AC151" i="18" s="1"/>
  <c r="CC148" i="18" s="1"/>
  <c r="CK148" i="18" s="1"/>
  <c r="AB151" i="18"/>
  <c r="AA151" i="18" s="1"/>
  <c r="AV240" i="18"/>
  <c r="AU240" i="18" s="1"/>
  <c r="CF237" i="18" s="1"/>
  <c r="AT240" i="18"/>
  <c r="AS240" i="18" s="1"/>
  <c r="AH193" i="18"/>
  <c r="AG193" i="18" s="1"/>
  <c r="AJ193" i="18"/>
  <c r="AI193" i="18" s="1"/>
  <c r="CD190" i="18" s="1"/>
  <c r="V108" i="18" l="1"/>
  <c r="AD152" i="18"/>
  <c r="AC152" i="18" s="1"/>
  <c r="CC149" i="18" s="1"/>
  <c r="CK149" i="18" s="1"/>
  <c r="AB152" i="18"/>
  <c r="AA152" i="18" s="1"/>
  <c r="AV241" i="18"/>
  <c r="AU241" i="18" s="1"/>
  <c r="CF238" i="18" s="1"/>
  <c r="AT241" i="18"/>
  <c r="AS241" i="18" s="1"/>
  <c r="AJ194" i="18"/>
  <c r="AI194" i="18" s="1"/>
  <c r="CD191" i="18" s="1"/>
  <c r="AH194" i="18"/>
  <c r="AG194" i="18" s="1"/>
  <c r="V109" i="18" l="1"/>
  <c r="AB153" i="18"/>
  <c r="AA153" i="18" s="1"/>
  <c r="AD153" i="18"/>
  <c r="AC153" i="18" s="1"/>
  <c r="CC150" i="18" s="1"/>
  <c r="CK150" i="18" s="1"/>
  <c r="AV242" i="18"/>
  <c r="AU242" i="18" s="1"/>
  <c r="CF239" i="18" s="1"/>
  <c r="AT242" i="18"/>
  <c r="AS242" i="18" s="1"/>
  <c r="AH195" i="18"/>
  <c r="AG195" i="18" s="1"/>
  <c r="AJ195" i="18"/>
  <c r="AI195" i="18" s="1"/>
  <c r="CD192" i="18" s="1"/>
  <c r="V110" i="18" l="1"/>
  <c r="AD154" i="18"/>
  <c r="AC154" i="18" s="1"/>
  <c r="CC151" i="18" s="1"/>
  <c r="CK151" i="18" s="1"/>
  <c r="AB154" i="18"/>
  <c r="AA154" i="18" s="1"/>
  <c r="AT243" i="18"/>
  <c r="AS243" i="18" s="1"/>
  <c r="AV243" i="18"/>
  <c r="AU243" i="18" s="1"/>
  <c r="CF240" i="18" s="1"/>
  <c r="AJ196" i="18"/>
  <c r="AI196" i="18" s="1"/>
  <c r="CD193" i="18" s="1"/>
  <c r="AH196" i="18"/>
  <c r="AG196" i="18" s="1"/>
  <c r="V111" i="18" l="1"/>
  <c r="AB155" i="18"/>
  <c r="AA155" i="18" s="1"/>
  <c r="AD155" i="18"/>
  <c r="AC155" i="18" s="1"/>
  <c r="CC152" i="18" s="1"/>
  <c r="CK152" i="18" s="1"/>
  <c r="AT244" i="18"/>
  <c r="AS244" i="18" s="1"/>
  <c r="AV244" i="18"/>
  <c r="AU244" i="18" s="1"/>
  <c r="CF241" i="18" s="1"/>
  <c r="AH197" i="18"/>
  <c r="AG197" i="18" s="1"/>
  <c r="AJ197" i="18"/>
  <c r="AI197" i="18" s="1"/>
  <c r="CD194" i="18" s="1"/>
  <c r="V112" i="18" l="1"/>
  <c r="AD156" i="18"/>
  <c r="AC156" i="18" s="1"/>
  <c r="AB156" i="18"/>
  <c r="AA156" i="18" s="1"/>
  <c r="AV245" i="18"/>
  <c r="AU245" i="18" s="1"/>
  <c r="CF242" i="18" s="1"/>
  <c r="AT245" i="18"/>
  <c r="AS245" i="18" s="1"/>
  <c r="AJ198" i="18"/>
  <c r="AI198" i="18" s="1"/>
  <c r="CD195" i="18" s="1"/>
  <c r="AH198" i="18"/>
  <c r="AG198" i="18" s="1"/>
  <c r="V113" i="18" l="1"/>
  <c r="AB157" i="18"/>
  <c r="AA157" i="18" s="1"/>
  <c r="AD157" i="18"/>
  <c r="AC157" i="18" s="1"/>
  <c r="CC153" i="18"/>
  <c r="CK153" i="18" s="1"/>
  <c r="AV246" i="18"/>
  <c r="AU246" i="18" s="1"/>
  <c r="CF243" i="18" s="1"/>
  <c r="AT246" i="18"/>
  <c r="AS246" i="18" s="1"/>
  <c r="AH199" i="18"/>
  <c r="AG199" i="18" s="1"/>
  <c r="AJ199" i="18"/>
  <c r="AI199" i="18" s="1"/>
  <c r="CD196" i="18" s="1"/>
  <c r="V114" i="18" l="1"/>
  <c r="CC154" i="18"/>
  <c r="CK154" i="18" s="1"/>
  <c r="AD158" i="18"/>
  <c r="AC158" i="18" s="1"/>
  <c r="CC155" i="18" s="1"/>
  <c r="CK155" i="18" s="1"/>
  <c r="AB158" i="18"/>
  <c r="AA158" i="18" s="1"/>
  <c r="AT247" i="18"/>
  <c r="AS247" i="18" s="1"/>
  <c r="AV247" i="18"/>
  <c r="AU247" i="18" s="1"/>
  <c r="CF244" i="18" s="1"/>
  <c r="AJ200" i="18"/>
  <c r="AI200" i="18" s="1"/>
  <c r="CD197" i="18" s="1"/>
  <c r="AH200" i="18"/>
  <c r="AG200" i="18" s="1"/>
  <c r="V115" i="18" l="1"/>
  <c r="AB159" i="18"/>
  <c r="AA159" i="18" s="1"/>
  <c r="AD159" i="18"/>
  <c r="AC159" i="18" s="1"/>
  <c r="CC156" i="18" s="1"/>
  <c r="CK156" i="18" s="1"/>
  <c r="AT248" i="18"/>
  <c r="AS248" i="18" s="1"/>
  <c r="AV248" i="18"/>
  <c r="AU248" i="18" s="1"/>
  <c r="CF245" i="18" s="1"/>
  <c r="AJ201" i="18"/>
  <c r="AI201" i="18" s="1"/>
  <c r="CD198" i="18" s="1"/>
  <c r="AH201" i="18"/>
  <c r="AG201" i="18" s="1"/>
  <c r="V116" i="18" l="1"/>
  <c r="AD160" i="18"/>
  <c r="AC160" i="18" s="1"/>
  <c r="CC157" i="18" s="1"/>
  <c r="CK157" i="18" s="1"/>
  <c r="AB160" i="18"/>
  <c r="AA160" i="18" s="1"/>
  <c r="AV249" i="18"/>
  <c r="AU249" i="18" s="1"/>
  <c r="CF246" i="18" s="1"/>
  <c r="AT249" i="18"/>
  <c r="AS249" i="18" s="1"/>
  <c r="AH202" i="18"/>
  <c r="AG202" i="18" s="1"/>
  <c r="AJ202" i="18"/>
  <c r="AI202" i="18" s="1"/>
  <c r="CD199" i="18" s="1"/>
  <c r="V117" i="18" l="1"/>
  <c r="AD161" i="18"/>
  <c r="AC161" i="18" s="1"/>
  <c r="CC158" i="18" s="1"/>
  <c r="CK158" i="18" s="1"/>
  <c r="AB161" i="18"/>
  <c r="AA161" i="18" s="1"/>
  <c r="AV250" i="18"/>
  <c r="AU250" i="18" s="1"/>
  <c r="CF247" i="18" s="1"/>
  <c r="AT250" i="18"/>
  <c r="AS250" i="18" s="1"/>
  <c r="AH203" i="18"/>
  <c r="AG203" i="18" s="1"/>
  <c r="AJ203" i="18"/>
  <c r="AI203" i="18" s="1"/>
  <c r="CD200" i="18" s="1"/>
  <c r="V118" i="18" l="1"/>
  <c r="AD162" i="18"/>
  <c r="AC162" i="18" s="1"/>
  <c r="CC159" i="18" s="1"/>
  <c r="CK159" i="18" s="1"/>
  <c r="AB162" i="18"/>
  <c r="AA162" i="18" s="1"/>
  <c r="AT251" i="18"/>
  <c r="AS251" i="18" s="1"/>
  <c r="AV251" i="18"/>
  <c r="AU251" i="18" s="1"/>
  <c r="CF248" i="18" s="1"/>
  <c r="AH204" i="18"/>
  <c r="AG204" i="18" s="1"/>
  <c r="AJ204" i="18"/>
  <c r="AI204" i="18" s="1"/>
  <c r="CD201" i="18" s="1"/>
  <c r="V119" i="18" l="1"/>
  <c r="AB163" i="18"/>
  <c r="AA163" i="18" s="1"/>
  <c r="AD163" i="18"/>
  <c r="AC163" i="18" s="1"/>
  <c r="CC160" i="18" s="1"/>
  <c r="CK160" i="18" s="1"/>
  <c r="AT252" i="18"/>
  <c r="AS252" i="18" s="1"/>
  <c r="AV252" i="18"/>
  <c r="AU252" i="18" s="1"/>
  <c r="CF249" i="18" s="1"/>
  <c r="AH205" i="18"/>
  <c r="AG205" i="18" s="1"/>
  <c r="AJ205" i="18"/>
  <c r="AI205" i="18" s="1"/>
  <c r="CD202" i="18" s="1"/>
  <c r="V120" i="18" l="1"/>
  <c r="AD164" i="18"/>
  <c r="AC164" i="18" s="1"/>
  <c r="CC161" i="18" s="1"/>
  <c r="CK161" i="18" s="1"/>
  <c r="AB164" i="18"/>
  <c r="AA164" i="18" s="1"/>
  <c r="AV253" i="18"/>
  <c r="AU253" i="18" s="1"/>
  <c r="CF250" i="18" s="1"/>
  <c r="AT253" i="18"/>
  <c r="AS253" i="18" s="1"/>
  <c r="AH206" i="18"/>
  <c r="AG206" i="18" s="1"/>
  <c r="AJ206" i="18"/>
  <c r="AI206" i="18" s="1"/>
  <c r="CD203" i="18" s="1"/>
  <c r="V121" i="18" l="1"/>
  <c r="AB165" i="18"/>
  <c r="AA165" i="18" s="1"/>
  <c r="AD165" i="18"/>
  <c r="AC165" i="18" s="1"/>
  <c r="CC162" i="18" s="1"/>
  <c r="CK162" i="18" s="1"/>
  <c r="AV254" i="18"/>
  <c r="AU254" i="18" s="1"/>
  <c r="CF251" i="18" s="1"/>
  <c r="AT254" i="18"/>
  <c r="AS254" i="18" s="1"/>
  <c r="AH207" i="18"/>
  <c r="AG207" i="18" s="1"/>
  <c r="AJ207" i="18"/>
  <c r="AI207" i="18" s="1"/>
  <c r="CD204" i="18" s="1"/>
  <c r="V122" i="18" l="1"/>
  <c r="AB166" i="18"/>
  <c r="AA166" i="18" s="1"/>
  <c r="AD166" i="18"/>
  <c r="AC166" i="18" s="1"/>
  <c r="AT255" i="18"/>
  <c r="AS255" i="18" s="1"/>
  <c r="AV255" i="18"/>
  <c r="AU255" i="18" s="1"/>
  <c r="CF252" i="18" s="1"/>
  <c r="AJ208" i="18"/>
  <c r="AI208" i="18" s="1"/>
  <c r="CD205" i="18" s="1"/>
  <c r="AH208" i="18"/>
  <c r="AG208" i="18" s="1"/>
  <c r="V123" i="18" l="1"/>
  <c r="CC163" i="18"/>
  <c r="CK163" i="18" s="1"/>
  <c r="AB167" i="18"/>
  <c r="AA167" i="18" s="1"/>
  <c r="AD167" i="18"/>
  <c r="AC167" i="18" s="1"/>
  <c r="AT256" i="18"/>
  <c r="AS256" i="18" s="1"/>
  <c r="AV256" i="18"/>
  <c r="AU256" i="18" s="1"/>
  <c r="CF253" i="18" s="1"/>
  <c r="AJ209" i="18"/>
  <c r="AI209" i="18" s="1"/>
  <c r="CD206" i="18" s="1"/>
  <c r="AH209" i="18"/>
  <c r="AG209" i="18" s="1"/>
  <c r="V124" i="18" l="1"/>
  <c r="CC164" i="18"/>
  <c r="CK164" i="18" s="1"/>
  <c r="AB168" i="18"/>
  <c r="AA168" i="18" s="1"/>
  <c r="AD168" i="18"/>
  <c r="AC168" i="18" s="1"/>
  <c r="AV257" i="18"/>
  <c r="AU257" i="18" s="1"/>
  <c r="CF254" i="18" s="1"/>
  <c r="AT257" i="18"/>
  <c r="AS257" i="18" s="1"/>
  <c r="AJ210" i="18"/>
  <c r="AI210" i="18" s="1"/>
  <c r="CD207" i="18" s="1"/>
  <c r="AH210" i="18"/>
  <c r="AG210" i="18" s="1"/>
  <c r="V125" i="18" l="1"/>
  <c r="AB169" i="18"/>
  <c r="AA169" i="18" s="1"/>
  <c r="AD169" i="18"/>
  <c r="AC169" i="18" s="1"/>
  <c r="CC165" i="18"/>
  <c r="CK165" i="18" s="1"/>
  <c r="AV258" i="18"/>
  <c r="AU258" i="18" s="1"/>
  <c r="CF255" i="18" s="1"/>
  <c r="AT258" i="18"/>
  <c r="AS258" i="18" s="1"/>
  <c r="AJ211" i="18"/>
  <c r="AI211" i="18" s="1"/>
  <c r="CD208" i="18" s="1"/>
  <c r="AH211" i="18"/>
  <c r="AG211" i="18" s="1"/>
  <c r="V126" i="18" l="1"/>
  <c r="CC166" i="18"/>
  <c r="CK166" i="18" s="1"/>
  <c r="AB170" i="18"/>
  <c r="AA170" i="18" s="1"/>
  <c r="AD170" i="18"/>
  <c r="AC170" i="18" s="1"/>
  <c r="AT259" i="18"/>
  <c r="AS259" i="18" s="1"/>
  <c r="AV259" i="18"/>
  <c r="AU259" i="18" s="1"/>
  <c r="CF256" i="18" s="1"/>
  <c r="AJ212" i="18"/>
  <c r="AI212" i="18" s="1"/>
  <c r="CD209" i="18" s="1"/>
  <c r="AH212" i="18"/>
  <c r="AG212" i="18" s="1"/>
  <c r="V127" i="18" l="1"/>
  <c r="CC167" i="18"/>
  <c r="CK167" i="18" s="1"/>
  <c r="AB171" i="18"/>
  <c r="AA171" i="18" s="1"/>
  <c r="AD171" i="18"/>
  <c r="AC171" i="18" s="1"/>
  <c r="AT260" i="18"/>
  <c r="AS260" i="18" s="1"/>
  <c r="AV260" i="18"/>
  <c r="AU260" i="18" s="1"/>
  <c r="CF257" i="18" s="1"/>
  <c r="AJ213" i="18"/>
  <c r="AI213" i="18" s="1"/>
  <c r="CD210" i="18" s="1"/>
  <c r="AH213" i="18"/>
  <c r="AG213" i="18" s="1"/>
  <c r="V128" i="18" l="1"/>
  <c r="AD172" i="18"/>
  <c r="AC172" i="18" s="1"/>
  <c r="AB172" i="18"/>
  <c r="AA172" i="18" s="1"/>
  <c r="CC168" i="18"/>
  <c r="CK168" i="18" s="1"/>
  <c r="AV261" i="18"/>
  <c r="AU261" i="18" s="1"/>
  <c r="CF258" i="18" s="1"/>
  <c r="AT261" i="18"/>
  <c r="AS261" i="18" s="1"/>
  <c r="AH214" i="18"/>
  <c r="AG214" i="18" s="1"/>
  <c r="AJ214" i="18"/>
  <c r="AI214" i="18" s="1"/>
  <c r="CD211" i="18" s="1"/>
  <c r="V129" i="18" l="1"/>
  <c r="CC169" i="18"/>
  <c r="CK169" i="18" s="1"/>
  <c r="AB173" i="18"/>
  <c r="AA173" i="18" s="1"/>
  <c r="AD173" i="18"/>
  <c r="AC173" i="18" s="1"/>
  <c r="AV262" i="18"/>
  <c r="AU262" i="18" s="1"/>
  <c r="CF259" i="18" s="1"/>
  <c r="AT262" i="18"/>
  <c r="AS262" i="18" s="1"/>
  <c r="AH215" i="18"/>
  <c r="AG215" i="18" s="1"/>
  <c r="AJ215" i="18"/>
  <c r="AI215" i="18" s="1"/>
  <c r="CD212" i="18" s="1"/>
  <c r="V130" i="18" l="1"/>
  <c r="AB174" i="18"/>
  <c r="AA174" i="18" s="1"/>
  <c r="AD174" i="18"/>
  <c r="AC174" i="18" s="1"/>
  <c r="CC170" i="18"/>
  <c r="CK170" i="18" s="1"/>
  <c r="AV263" i="18"/>
  <c r="AU263" i="18" s="1"/>
  <c r="CF260" i="18" s="1"/>
  <c r="AT263" i="18"/>
  <c r="AS263" i="18" s="1"/>
  <c r="AH216" i="18"/>
  <c r="AG216" i="18" s="1"/>
  <c r="AJ216" i="18"/>
  <c r="AI216" i="18" s="1"/>
  <c r="CD213" i="18" s="1"/>
  <c r="V131" i="18" l="1"/>
  <c r="CC171" i="18"/>
  <c r="CK171" i="18" s="1"/>
  <c r="AB175" i="18"/>
  <c r="AA175" i="18" s="1"/>
  <c r="AD175" i="18"/>
  <c r="AC175" i="18" s="1"/>
  <c r="AV264" i="18"/>
  <c r="AU264" i="18" s="1"/>
  <c r="CF261" i="18" s="1"/>
  <c r="AT264" i="18"/>
  <c r="AS264" i="18" s="1"/>
  <c r="AH217" i="18"/>
  <c r="AG217" i="18" s="1"/>
  <c r="AJ217" i="18"/>
  <c r="AI217" i="18" s="1"/>
  <c r="CD214" i="18" s="1"/>
  <c r="V132" i="18" l="1"/>
  <c r="AB176" i="18"/>
  <c r="AA176" i="18" s="1"/>
  <c r="AD176" i="18"/>
  <c r="AC176" i="18" s="1"/>
  <c r="CC173" i="18" s="1"/>
  <c r="CK173" i="18" s="1"/>
  <c r="CC172" i="18"/>
  <c r="CK172" i="18" s="1"/>
  <c r="AV265" i="18"/>
  <c r="AU265" i="18" s="1"/>
  <c r="CF262" i="18" s="1"/>
  <c r="AT265" i="18"/>
  <c r="AS265" i="18" s="1"/>
  <c r="AH218" i="18"/>
  <c r="AG218" i="18" s="1"/>
  <c r="AJ218" i="18"/>
  <c r="AI218" i="18" s="1"/>
  <c r="CD215" i="18" s="1"/>
  <c r="V133" i="18" l="1"/>
  <c r="AB177" i="18"/>
  <c r="AA177" i="18" s="1"/>
  <c r="AD177" i="18"/>
  <c r="AC177" i="18" s="1"/>
  <c r="CC174" i="18" s="1"/>
  <c r="CK174" i="18" s="1"/>
  <c r="AV266" i="18"/>
  <c r="AU266" i="18" s="1"/>
  <c r="CF263" i="18" s="1"/>
  <c r="AT266" i="18"/>
  <c r="AS266" i="18" s="1"/>
  <c r="AH219" i="18"/>
  <c r="AG219" i="18" s="1"/>
  <c r="AJ219" i="18"/>
  <c r="AI219" i="18" s="1"/>
  <c r="CD216" i="18" s="1"/>
  <c r="V134" i="18" l="1"/>
  <c r="AB178" i="18"/>
  <c r="AA178" i="18" s="1"/>
  <c r="AD178" i="18"/>
  <c r="AC178" i="18" s="1"/>
  <c r="CC175" i="18" s="1"/>
  <c r="CK175" i="18" s="1"/>
  <c r="AV267" i="18"/>
  <c r="AU267" i="18" s="1"/>
  <c r="CF264" i="18" s="1"/>
  <c r="AT267" i="18"/>
  <c r="AS267" i="18" s="1"/>
  <c r="AJ220" i="18"/>
  <c r="AI220" i="18" s="1"/>
  <c r="CD217" i="18" s="1"/>
  <c r="AH220" i="18"/>
  <c r="AG220" i="18" s="1"/>
  <c r="V135" i="18" l="1"/>
  <c r="AB179" i="18"/>
  <c r="AA179" i="18" s="1"/>
  <c r="AD179" i="18"/>
  <c r="AC179" i="18" s="1"/>
  <c r="CC176" i="18" s="1"/>
  <c r="CK176" i="18" s="1"/>
  <c r="AV268" i="18"/>
  <c r="AU268" i="18" s="1"/>
  <c r="CF265" i="18" s="1"/>
  <c r="AT268" i="18"/>
  <c r="AS268" i="18" s="1"/>
  <c r="AJ221" i="18"/>
  <c r="AI221" i="18" s="1"/>
  <c r="CD218" i="18" s="1"/>
  <c r="AH221" i="18"/>
  <c r="AG221" i="18" s="1"/>
  <c r="V136" i="18" l="1"/>
  <c r="AB180" i="18"/>
  <c r="AA180" i="18" s="1"/>
  <c r="AD180" i="18"/>
  <c r="AC180" i="18" s="1"/>
  <c r="AV269" i="18"/>
  <c r="AU269" i="18" s="1"/>
  <c r="CF266" i="18" s="1"/>
  <c r="AT269" i="18"/>
  <c r="AS269" i="18" s="1"/>
  <c r="AJ222" i="18"/>
  <c r="AI222" i="18" s="1"/>
  <c r="CD219" i="18" s="1"/>
  <c r="AH222" i="18"/>
  <c r="AG222" i="18" s="1"/>
  <c r="AB181" i="18" l="1"/>
  <c r="AA181" i="18" s="1"/>
  <c r="AD181" i="18"/>
  <c r="AC181" i="18" s="1"/>
  <c r="CC177" i="18"/>
  <c r="CK177" i="18" s="1"/>
  <c r="AV270" i="18"/>
  <c r="AU270" i="18" s="1"/>
  <c r="CF267" i="18" s="1"/>
  <c r="AT270" i="18"/>
  <c r="AS270" i="18" s="1"/>
  <c r="AH223" i="18"/>
  <c r="AG223" i="18" s="1"/>
  <c r="AJ223" i="18"/>
  <c r="AI223" i="18" s="1"/>
  <c r="CD220" i="18" s="1"/>
  <c r="CC178" i="18" l="1"/>
  <c r="CK178" i="18" s="1"/>
  <c r="AB182" i="18"/>
  <c r="AA182" i="18" s="1"/>
  <c r="AD182" i="18"/>
  <c r="AC182" i="18" s="1"/>
  <c r="AV271" i="18"/>
  <c r="AU271" i="18" s="1"/>
  <c r="CF268" i="18" s="1"/>
  <c r="AT271" i="18"/>
  <c r="AS271" i="18" s="1"/>
  <c r="AH224" i="18"/>
  <c r="AG224" i="18" s="1"/>
  <c r="AJ224" i="18"/>
  <c r="AI224" i="18" s="1"/>
  <c r="CD221" i="18" s="1"/>
  <c r="CC179" i="18" l="1"/>
  <c r="CK179" i="18" s="1"/>
  <c r="AB183" i="18"/>
  <c r="AA183" i="18" s="1"/>
  <c r="AD183" i="18"/>
  <c r="AC183" i="18" s="1"/>
  <c r="CC180" i="18" s="1"/>
  <c r="CK180" i="18" s="1"/>
  <c r="AV272" i="18"/>
  <c r="AU272" i="18" s="1"/>
  <c r="CF269" i="18" s="1"/>
  <c r="AT272" i="18"/>
  <c r="AS272" i="18" s="1"/>
  <c r="AH225" i="18"/>
  <c r="AG225" i="18" s="1"/>
  <c r="AJ225" i="18"/>
  <c r="AI225" i="18" s="1"/>
  <c r="CD222" i="18" s="1"/>
  <c r="AB184" i="18" l="1"/>
  <c r="AA184" i="18" s="1"/>
  <c r="AD184" i="18"/>
  <c r="AC184" i="18" s="1"/>
  <c r="CC181" i="18" s="1"/>
  <c r="CK181" i="18" s="1"/>
  <c r="AV273" i="18"/>
  <c r="AU273" i="18" s="1"/>
  <c r="CF270" i="18" s="1"/>
  <c r="AT273" i="18"/>
  <c r="AS273" i="18" s="1"/>
  <c r="AH226" i="18"/>
  <c r="AG226" i="18" s="1"/>
  <c r="AJ226" i="18"/>
  <c r="AI226" i="18" s="1"/>
  <c r="CD223" i="18" s="1"/>
  <c r="AB185" i="18" l="1"/>
  <c r="AA185" i="18" s="1"/>
  <c r="AD185" i="18"/>
  <c r="AC185" i="18" s="1"/>
  <c r="CC182" i="18" s="1"/>
  <c r="CK182" i="18" s="1"/>
  <c r="AV274" i="18"/>
  <c r="AU274" i="18" s="1"/>
  <c r="CF271" i="18" s="1"/>
  <c r="AT274" i="18"/>
  <c r="AS274" i="18" s="1"/>
  <c r="AH227" i="18"/>
  <c r="AG227" i="18" s="1"/>
  <c r="AJ227" i="18"/>
  <c r="AI227" i="18" s="1"/>
  <c r="CD224" i="18" s="1"/>
  <c r="AB186" i="18" l="1"/>
  <c r="AA186" i="18" s="1"/>
  <c r="AD186" i="18"/>
  <c r="AC186" i="18" s="1"/>
  <c r="CC183" i="18" s="1"/>
  <c r="CK183" i="18" s="1"/>
  <c r="AV275" i="18"/>
  <c r="AU275" i="18" s="1"/>
  <c r="CF272" i="18" s="1"/>
  <c r="AT275" i="18"/>
  <c r="AS275" i="18" s="1"/>
  <c r="AJ228" i="18"/>
  <c r="AI228" i="18" s="1"/>
  <c r="CD225" i="18" s="1"/>
  <c r="AH228" i="18"/>
  <c r="AG228" i="18" s="1"/>
  <c r="AB187" i="18" l="1"/>
  <c r="AA187" i="18" s="1"/>
  <c r="AD187" i="18"/>
  <c r="AC187" i="18" s="1"/>
  <c r="CC184" i="18" s="1"/>
  <c r="CK184" i="18" s="1"/>
  <c r="AV276" i="18"/>
  <c r="AU276" i="18" s="1"/>
  <c r="CF273" i="18" s="1"/>
  <c r="AT276" i="18"/>
  <c r="AS276" i="18" s="1"/>
  <c r="AH229" i="18"/>
  <c r="AG229" i="18" s="1"/>
  <c r="AJ229" i="18"/>
  <c r="AI229" i="18" s="1"/>
  <c r="CD226" i="18" s="1"/>
  <c r="AB188" i="18" l="1"/>
  <c r="AA188" i="18" s="1"/>
  <c r="AD188" i="18"/>
  <c r="AC188" i="18" s="1"/>
  <c r="CC185" i="18" s="1"/>
  <c r="CK185" i="18" s="1"/>
  <c r="AV277" i="18"/>
  <c r="AU277" i="18" s="1"/>
  <c r="CF274" i="18" s="1"/>
  <c r="AT277" i="18"/>
  <c r="AS277" i="18" s="1"/>
  <c r="AH230" i="18"/>
  <c r="AG230" i="18" s="1"/>
  <c r="AJ230" i="18"/>
  <c r="AI230" i="18" s="1"/>
  <c r="CD227" i="18" s="1"/>
  <c r="AB189" i="18" l="1"/>
  <c r="AA189" i="18" s="1"/>
  <c r="AD189" i="18"/>
  <c r="AC189" i="18" s="1"/>
  <c r="CC186" i="18" s="1"/>
  <c r="CK186" i="18" s="1"/>
  <c r="AV278" i="18"/>
  <c r="AU278" i="18" s="1"/>
  <c r="CF275" i="18" s="1"/>
  <c r="AT278" i="18"/>
  <c r="AS278" i="18" s="1"/>
  <c r="AH231" i="18"/>
  <c r="AG231" i="18" s="1"/>
  <c r="AJ231" i="18"/>
  <c r="AI231" i="18" s="1"/>
  <c r="CD228" i="18" s="1"/>
  <c r="AB190" i="18" l="1"/>
  <c r="AA190" i="18" s="1"/>
  <c r="AD190" i="18"/>
  <c r="AC190" i="18" s="1"/>
  <c r="CC187" i="18" s="1"/>
  <c r="CK187" i="18" s="1"/>
  <c r="AV279" i="18"/>
  <c r="AU279" i="18" s="1"/>
  <c r="CF276" i="18" s="1"/>
  <c r="AT279" i="18"/>
  <c r="AS279" i="18" s="1"/>
  <c r="AH232" i="18"/>
  <c r="AG232" i="18" s="1"/>
  <c r="AJ232" i="18"/>
  <c r="AI232" i="18" s="1"/>
  <c r="CD229" i="18" s="1"/>
  <c r="AB191" i="18" l="1"/>
  <c r="AA191" i="18" s="1"/>
  <c r="AD191" i="18"/>
  <c r="AC191" i="18" s="1"/>
  <c r="CC188" i="18" s="1"/>
  <c r="CK188" i="18" s="1"/>
  <c r="AV280" i="18"/>
  <c r="AU280" i="18" s="1"/>
  <c r="CF277" i="18" s="1"/>
  <c r="AT280" i="18"/>
  <c r="AS280" i="18" s="1"/>
  <c r="AJ233" i="18"/>
  <c r="AI233" i="18" s="1"/>
  <c r="CD230" i="18" s="1"/>
  <c r="AH233" i="18"/>
  <c r="AG233" i="18" s="1"/>
  <c r="AB192" i="18" l="1"/>
  <c r="AA192" i="18" s="1"/>
  <c r="AD192" i="18"/>
  <c r="AC192" i="18" s="1"/>
  <c r="CC189" i="18" s="1"/>
  <c r="CK189" i="18" s="1"/>
  <c r="AV281" i="18"/>
  <c r="AU281" i="18" s="1"/>
  <c r="CF278" i="18" s="1"/>
  <c r="AT281" i="18"/>
  <c r="AS281" i="18" s="1"/>
  <c r="AH234" i="18"/>
  <c r="AG234" i="18" s="1"/>
  <c r="AJ234" i="18"/>
  <c r="AI234" i="18" s="1"/>
  <c r="CD231" i="18" s="1"/>
  <c r="AB193" i="18" l="1"/>
  <c r="AA193" i="18" s="1"/>
  <c r="AD193" i="18"/>
  <c r="AC193" i="18" s="1"/>
  <c r="CC190" i="18" s="1"/>
  <c r="CK190" i="18" s="1"/>
  <c r="AV282" i="18"/>
  <c r="AU282" i="18" s="1"/>
  <c r="CF279" i="18" s="1"/>
  <c r="AT282" i="18"/>
  <c r="AS282" i="18" s="1"/>
  <c r="AJ235" i="18"/>
  <c r="AI235" i="18" s="1"/>
  <c r="CD232" i="18" s="1"/>
  <c r="AH235" i="18"/>
  <c r="AG235" i="18" s="1"/>
  <c r="AB194" i="18" l="1"/>
  <c r="AA194" i="18" s="1"/>
  <c r="AD194" i="18"/>
  <c r="AC194" i="18" s="1"/>
  <c r="CC191" i="18" s="1"/>
  <c r="CK191" i="18" s="1"/>
  <c r="AV283" i="18"/>
  <c r="AU283" i="18" s="1"/>
  <c r="CF280" i="18" s="1"/>
  <c r="AT283" i="18"/>
  <c r="AS283" i="18" s="1"/>
  <c r="AH236" i="18"/>
  <c r="AG236" i="18" s="1"/>
  <c r="AJ236" i="18"/>
  <c r="AI236" i="18" s="1"/>
  <c r="CD233" i="18" s="1"/>
  <c r="AB195" i="18" l="1"/>
  <c r="AA195" i="18" s="1"/>
  <c r="AD195" i="18"/>
  <c r="AC195" i="18" s="1"/>
  <c r="CC192" i="18" s="1"/>
  <c r="CK192" i="18" s="1"/>
  <c r="AV284" i="18"/>
  <c r="AU284" i="18" s="1"/>
  <c r="CF281" i="18" s="1"/>
  <c r="AT284" i="18"/>
  <c r="AS284" i="18" s="1"/>
  <c r="AH237" i="18"/>
  <c r="AG237" i="18" s="1"/>
  <c r="AJ237" i="18"/>
  <c r="AI237" i="18" s="1"/>
  <c r="CD234" i="18" s="1"/>
  <c r="AB196" i="18" l="1"/>
  <c r="AA196" i="18" s="1"/>
  <c r="AD196" i="18"/>
  <c r="AC196" i="18" s="1"/>
  <c r="CC193" i="18" s="1"/>
  <c r="CK193" i="18" s="1"/>
  <c r="AV285" i="18"/>
  <c r="AU285" i="18" s="1"/>
  <c r="CF282" i="18" s="1"/>
  <c r="AT285" i="18"/>
  <c r="AS285" i="18" s="1"/>
  <c r="AJ238" i="18"/>
  <c r="AI238" i="18" s="1"/>
  <c r="CD235" i="18" s="1"/>
  <c r="AH238" i="18"/>
  <c r="AG238" i="18" s="1"/>
  <c r="AB197" i="18" l="1"/>
  <c r="AA197" i="18" s="1"/>
  <c r="AD197" i="18"/>
  <c r="AC197" i="18" s="1"/>
  <c r="CC194" i="18" s="1"/>
  <c r="CK194" i="18" s="1"/>
  <c r="AV286" i="18"/>
  <c r="AU286" i="18" s="1"/>
  <c r="CF283" i="18" s="1"/>
  <c r="AT286" i="18"/>
  <c r="AS286" i="18" s="1"/>
  <c r="AH239" i="18"/>
  <c r="AG239" i="18" s="1"/>
  <c r="AJ239" i="18"/>
  <c r="AI239" i="18" s="1"/>
  <c r="CD236" i="18" s="1"/>
  <c r="AB198" i="18" l="1"/>
  <c r="AA198" i="18" s="1"/>
  <c r="AD198" i="18"/>
  <c r="AC198" i="18" s="1"/>
  <c r="CC195" i="18" s="1"/>
  <c r="CK195" i="18" s="1"/>
  <c r="AT287" i="18"/>
  <c r="AS287" i="18" s="1"/>
  <c r="AV287" i="18"/>
  <c r="AU287" i="18" s="1"/>
  <c r="CF284" i="18" s="1"/>
  <c r="AH240" i="18"/>
  <c r="AG240" i="18" s="1"/>
  <c r="AJ240" i="18"/>
  <c r="AI240" i="18" s="1"/>
  <c r="CD237" i="18" s="1"/>
  <c r="AB199" i="18" l="1"/>
  <c r="AA199" i="18" s="1"/>
  <c r="AD199" i="18"/>
  <c r="AC199" i="18" s="1"/>
  <c r="CC196" i="18" s="1"/>
  <c r="CK196" i="18" s="1"/>
  <c r="AT288" i="18"/>
  <c r="AS288" i="18" s="1"/>
  <c r="AV288" i="18"/>
  <c r="AU288" i="18" s="1"/>
  <c r="CF285" i="18" s="1"/>
  <c r="AH241" i="18"/>
  <c r="AG241" i="18" s="1"/>
  <c r="AJ241" i="18"/>
  <c r="AI241" i="18" s="1"/>
  <c r="CD238" i="18" s="1"/>
  <c r="AB200" i="18" l="1"/>
  <c r="AA200" i="18" s="1"/>
  <c r="AD200" i="18"/>
  <c r="AC200" i="18" s="1"/>
  <c r="CC197" i="18" s="1"/>
  <c r="CK197" i="18" s="1"/>
  <c r="AT289" i="18"/>
  <c r="AS289" i="18" s="1"/>
  <c r="AV289" i="18"/>
  <c r="AU289" i="18" s="1"/>
  <c r="CF286" i="18" s="1"/>
  <c r="AH242" i="18"/>
  <c r="AG242" i="18" s="1"/>
  <c r="AJ242" i="18"/>
  <c r="AI242" i="18" s="1"/>
  <c r="CD239" i="18" s="1"/>
  <c r="AB201" i="18" l="1"/>
  <c r="AA201" i="18" s="1"/>
  <c r="AD201" i="18"/>
  <c r="AC201" i="18" s="1"/>
  <c r="CC198" i="18" s="1"/>
  <c r="CK198" i="18" s="1"/>
  <c r="AT290" i="18"/>
  <c r="AS290" i="18" s="1"/>
  <c r="AV290" i="18"/>
  <c r="AU290" i="18" s="1"/>
  <c r="CF287" i="18" s="1"/>
  <c r="AJ243" i="18"/>
  <c r="AI243" i="18" s="1"/>
  <c r="CD240" i="18" s="1"/>
  <c r="AH243" i="18"/>
  <c r="AG243" i="18" s="1"/>
  <c r="AB202" i="18" l="1"/>
  <c r="AA202" i="18" s="1"/>
  <c r="AD202" i="18"/>
  <c r="AC202" i="18" s="1"/>
  <c r="CC199" i="18" s="1"/>
  <c r="CK199" i="18" s="1"/>
  <c r="AT291" i="18"/>
  <c r="AS291" i="18" s="1"/>
  <c r="AV291" i="18"/>
  <c r="AU291" i="18" s="1"/>
  <c r="CF288" i="18" s="1"/>
  <c r="AJ244" i="18"/>
  <c r="AI244" i="18" s="1"/>
  <c r="CD241" i="18" s="1"/>
  <c r="AH244" i="18"/>
  <c r="AG244" i="18" s="1"/>
  <c r="AB203" i="18" l="1"/>
  <c r="AA203" i="18" s="1"/>
  <c r="AD203" i="18"/>
  <c r="AC203" i="18" s="1"/>
  <c r="CC200" i="18" s="1"/>
  <c r="CK200" i="18" s="1"/>
  <c r="AT292" i="18"/>
  <c r="AS292" i="18" s="1"/>
  <c r="AV292" i="18"/>
  <c r="AU292" i="18" s="1"/>
  <c r="CF289" i="18" s="1"/>
  <c r="AH245" i="18"/>
  <c r="AG245" i="18" s="1"/>
  <c r="AJ245" i="18"/>
  <c r="AI245" i="18" s="1"/>
  <c r="CD242" i="18" s="1"/>
  <c r="AB204" i="18" l="1"/>
  <c r="AA204" i="18" s="1"/>
  <c r="AD204" i="18"/>
  <c r="AC204" i="18" s="1"/>
  <c r="CC201" i="18" s="1"/>
  <c r="CK201" i="18" s="1"/>
  <c r="AT293" i="18"/>
  <c r="AS293" i="18" s="1"/>
  <c r="AV293" i="18"/>
  <c r="AU293" i="18" s="1"/>
  <c r="CF290" i="18" s="1"/>
  <c r="AH246" i="18"/>
  <c r="AG246" i="18" s="1"/>
  <c r="AJ246" i="18"/>
  <c r="AI246" i="18" s="1"/>
  <c r="CD243" i="18" s="1"/>
  <c r="AB205" i="18" l="1"/>
  <c r="AA205" i="18" s="1"/>
  <c r="AD205" i="18"/>
  <c r="AC205" i="18" s="1"/>
  <c r="CC202" i="18" s="1"/>
  <c r="CK202" i="18" s="1"/>
  <c r="AT294" i="18"/>
  <c r="AS294" i="18" s="1"/>
  <c r="AV294" i="18"/>
  <c r="AU294" i="18" s="1"/>
  <c r="CF291" i="18" s="1"/>
  <c r="AJ247" i="18"/>
  <c r="AI247" i="18" s="1"/>
  <c r="CD244" i="18" s="1"/>
  <c r="AH247" i="18"/>
  <c r="AG247" i="18" s="1"/>
  <c r="AB206" i="18" l="1"/>
  <c r="AA206" i="18" s="1"/>
  <c r="AD206" i="18"/>
  <c r="AC206" i="18" s="1"/>
  <c r="CC203" i="18" s="1"/>
  <c r="CK203" i="18" s="1"/>
  <c r="AT295" i="18"/>
  <c r="AS295" i="18" s="1"/>
  <c r="AV295" i="18"/>
  <c r="AU295" i="18" s="1"/>
  <c r="CF292" i="18" s="1"/>
  <c r="AJ248" i="18"/>
  <c r="AI248" i="18" s="1"/>
  <c r="CD245" i="18" s="1"/>
  <c r="AH248" i="18"/>
  <c r="AG248" i="18" s="1"/>
  <c r="AB207" i="18" l="1"/>
  <c r="AA207" i="18" s="1"/>
  <c r="AD207" i="18"/>
  <c r="AC207" i="18" s="1"/>
  <c r="CC204" i="18" s="1"/>
  <c r="CK204" i="18" s="1"/>
  <c r="AT296" i="18"/>
  <c r="AS296" i="18" s="1"/>
  <c r="AV296" i="18"/>
  <c r="AU296" i="18" s="1"/>
  <c r="CF293" i="18" s="1"/>
  <c r="AJ249" i="18"/>
  <c r="AI249" i="18" s="1"/>
  <c r="CD246" i="18" s="1"/>
  <c r="AH249" i="18"/>
  <c r="AG249" i="18" s="1"/>
  <c r="AB208" i="18" l="1"/>
  <c r="AA208" i="18" s="1"/>
  <c r="AD208" i="18"/>
  <c r="AC208" i="18" s="1"/>
  <c r="CC205" i="18" s="1"/>
  <c r="CK205" i="18" s="1"/>
  <c r="AT297" i="18"/>
  <c r="AS297" i="18" s="1"/>
  <c r="AV297" i="18"/>
  <c r="AU297" i="18" s="1"/>
  <c r="CF294" i="18" s="1"/>
  <c r="AJ250" i="18"/>
  <c r="AI250" i="18" s="1"/>
  <c r="CD247" i="18" s="1"/>
  <c r="AH250" i="18"/>
  <c r="AG250" i="18" s="1"/>
  <c r="AD209" i="18" l="1"/>
  <c r="AC209" i="18" s="1"/>
  <c r="CC206" i="18" s="1"/>
  <c r="CK206" i="18" s="1"/>
  <c r="AB209" i="18"/>
  <c r="AA209" i="18" s="1"/>
  <c r="AT298" i="18"/>
  <c r="AS298" i="18" s="1"/>
  <c r="AV298" i="18"/>
  <c r="AU298" i="18" s="1"/>
  <c r="CF295" i="18" s="1"/>
  <c r="AJ251" i="18"/>
  <c r="AI251" i="18" s="1"/>
  <c r="CD248" i="18" s="1"/>
  <c r="AH251" i="18"/>
  <c r="AG251" i="18" s="1"/>
  <c r="AB210" i="18" l="1"/>
  <c r="AA210" i="18" s="1"/>
  <c r="AD210" i="18"/>
  <c r="AC210" i="18" s="1"/>
  <c r="CC207" i="18" s="1"/>
  <c r="CK207" i="18" s="1"/>
  <c r="AT299" i="18"/>
  <c r="AS299" i="18" s="1"/>
  <c r="AV299" i="18"/>
  <c r="AU299" i="18" s="1"/>
  <c r="CF296" i="18" s="1"/>
  <c r="AJ252" i="18"/>
  <c r="AI252" i="18" s="1"/>
  <c r="CD249" i="18" s="1"/>
  <c r="AH252" i="18"/>
  <c r="AG252" i="18" s="1"/>
  <c r="AB211" i="18" l="1"/>
  <c r="AA211" i="18" s="1"/>
  <c r="AD211" i="18"/>
  <c r="AC211" i="18" s="1"/>
  <c r="CC208" i="18" s="1"/>
  <c r="CK208" i="18" s="1"/>
  <c r="AT300" i="18"/>
  <c r="AS300" i="18" s="1"/>
  <c r="AV300" i="18"/>
  <c r="AU300" i="18" s="1"/>
  <c r="CF297" i="18" s="1"/>
  <c r="AJ253" i="18"/>
  <c r="AI253" i="18" s="1"/>
  <c r="CD250" i="18" s="1"/>
  <c r="AH253" i="18"/>
  <c r="AG253" i="18" s="1"/>
  <c r="AB212" i="18" l="1"/>
  <c r="AA212" i="18" s="1"/>
  <c r="AD212" i="18"/>
  <c r="AC212" i="18" s="1"/>
  <c r="CC209" i="18" s="1"/>
  <c r="CK209" i="18" s="1"/>
  <c r="AT301" i="18"/>
  <c r="AS301" i="18" s="1"/>
  <c r="AV301" i="18"/>
  <c r="AU301" i="18" s="1"/>
  <c r="CF298" i="18" s="1"/>
  <c r="AJ254" i="18"/>
  <c r="AI254" i="18" s="1"/>
  <c r="CD251" i="18" s="1"/>
  <c r="AH254" i="18"/>
  <c r="AG254" i="18" s="1"/>
  <c r="AD213" i="18" l="1"/>
  <c r="AC213" i="18" s="1"/>
  <c r="CC210" i="18" s="1"/>
  <c r="CK210" i="18" s="1"/>
  <c r="AB213" i="18"/>
  <c r="AA213" i="18" s="1"/>
  <c r="AT302" i="18"/>
  <c r="AS302" i="18" s="1"/>
  <c r="AV302" i="18"/>
  <c r="AU302" i="18" s="1"/>
  <c r="CF299" i="18" s="1"/>
  <c r="AJ255" i="18"/>
  <c r="AI255" i="18" s="1"/>
  <c r="CD252" i="18" s="1"/>
  <c r="AH255" i="18"/>
  <c r="AG255" i="18" s="1"/>
  <c r="AB214" i="18" l="1"/>
  <c r="AA214" i="18" s="1"/>
  <c r="AD214" i="18"/>
  <c r="AC214" i="18" s="1"/>
  <c r="CC211" i="18" s="1"/>
  <c r="CK211" i="18" s="1"/>
  <c r="AT303" i="18"/>
  <c r="AS303" i="18" s="1"/>
  <c r="AV303" i="18"/>
  <c r="AU303" i="18" s="1"/>
  <c r="CF300" i="18" s="1"/>
  <c r="AJ256" i="18"/>
  <c r="AI256" i="18" s="1"/>
  <c r="CD253" i="18" s="1"/>
  <c r="AH256" i="18"/>
  <c r="AG256" i="18" s="1"/>
  <c r="AB215" i="18" l="1"/>
  <c r="AA215" i="18" s="1"/>
  <c r="AD215" i="18"/>
  <c r="AC215" i="18" s="1"/>
  <c r="CC212" i="18" s="1"/>
  <c r="CK212" i="18" s="1"/>
  <c r="AT304" i="18"/>
  <c r="AS304" i="18" s="1"/>
  <c r="AV304" i="18"/>
  <c r="AU304" i="18" s="1"/>
  <c r="CF301" i="18" s="1"/>
  <c r="AJ257" i="18"/>
  <c r="AI257" i="18" s="1"/>
  <c r="CD254" i="18" s="1"/>
  <c r="AH257" i="18"/>
  <c r="AG257" i="18" s="1"/>
  <c r="AD216" i="18" l="1"/>
  <c r="AC216" i="18" s="1"/>
  <c r="CC213" i="18" s="1"/>
  <c r="CK213" i="18" s="1"/>
  <c r="AB216" i="18"/>
  <c r="AA216" i="18" s="1"/>
  <c r="AT305" i="18"/>
  <c r="AS305" i="18" s="1"/>
  <c r="AV305" i="18"/>
  <c r="AU305" i="18" s="1"/>
  <c r="CF302" i="18" s="1"/>
  <c r="AJ258" i="18"/>
  <c r="AI258" i="18" s="1"/>
  <c r="CD255" i="18" s="1"/>
  <c r="AH258" i="18"/>
  <c r="AG258" i="18" s="1"/>
  <c r="AB217" i="18" l="1"/>
  <c r="AA217" i="18" s="1"/>
  <c r="AD217" i="18"/>
  <c r="AC217" i="18" s="1"/>
  <c r="CC214" i="18" s="1"/>
  <c r="CK214" i="18" s="1"/>
  <c r="AT306" i="18"/>
  <c r="AS306" i="18" s="1"/>
  <c r="AV306" i="18"/>
  <c r="AU306" i="18" s="1"/>
  <c r="CF303" i="18" s="1"/>
  <c r="AH259" i="18"/>
  <c r="AG259" i="18" s="1"/>
  <c r="AJ259" i="18"/>
  <c r="AI259" i="18" s="1"/>
  <c r="CD256" i="18" s="1"/>
  <c r="AB218" i="18" l="1"/>
  <c r="AA218" i="18" s="1"/>
  <c r="AD218" i="18"/>
  <c r="AC218" i="18" s="1"/>
  <c r="CC215" i="18" s="1"/>
  <c r="CK215" i="18" s="1"/>
  <c r="AT307" i="18"/>
  <c r="AS307" i="18" s="1"/>
  <c r="AV307" i="18"/>
  <c r="AU307" i="18" s="1"/>
  <c r="CF304" i="18" s="1"/>
  <c r="AJ260" i="18"/>
  <c r="AI260" i="18" s="1"/>
  <c r="CD257" i="18" s="1"/>
  <c r="AH260" i="18"/>
  <c r="AG260" i="18" s="1"/>
  <c r="AB219" i="18" l="1"/>
  <c r="AA219" i="18" s="1"/>
  <c r="AD219" i="18"/>
  <c r="AC219" i="18" s="1"/>
  <c r="CC216" i="18" s="1"/>
  <c r="CK216" i="18" s="1"/>
  <c r="AT308" i="18"/>
  <c r="AS308" i="18" s="1"/>
  <c r="AV308" i="18"/>
  <c r="AU308" i="18" s="1"/>
  <c r="CF305" i="18" s="1"/>
  <c r="AH261" i="18"/>
  <c r="AG261" i="18" s="1"/>
  <c r="AJ261" i="18"/>
  <c r="AI261" i="18" s="1"/>
  <c r="CD258" i="18" s="1"/>
  <c r="AB220" i="18" l="1"/>
  <c r="AA220" i="18" s="1"/>
  <c r="AD220" i="18"/>
  <c r="AC220" i="18" s="1"/>
  <c r="CC217" i="18" s="1"/>
  <c r="CK217" i="18" s="1"/>
  <c r="AT309" i="18"/>
  <c r="AS309" i="18" s="1"/>
  <c r="AV309" i="18"/>
  <c r="AU309" i="18" s="1"/>
  <c r="CF306" i="18" s="1"/>
  <c r="AJ262" i="18"/>
  <c r="AI262" i="18" s="1"/>
  <c r="CD259" i="18" s="1"/>
  <c r="AH262" i="18"/>
  <c r="AG262" i="18" s="1"/>
  <c r="AB221" i="18" l="1"/>
  <c r="AA221" i="18" s="1"/>
  <c r="AD221" i="18"/>
  <c r="AC221" i="18" s="1"/>
  <c r="CC218" i="18" s="1"/>
  <c r="CK218" i="18" s="1"/>
  <c r="AT310" i="18"/>
  <c r="AS310" i="18" s="1"/>
  <c r="AV310" i="18"/>
  <c r="AU310" i="18" s="1"/>
  <c r="CF307" i="18" s="1"/>
  <c r="AH263" i="18"/>
  <c r="AG263" i="18" s="1"/>
  <c r="AJ263" i="18"/>
  <c r="AI263" i="18" s="1"/>
  <c r="CD260" i="18" s="1"/>
  <c r="AB222" i="18" l="1"/>
  <c r="AA222" i="18" s="1"/>
  <c r="AD222" i="18"/>
  <c r="AC222" i="18" s="1"/>
  <c r="CC219" i="18" s="1"/>
  <c r="CK219" i="18" s="1"/>
  <c r="AT311" i="18"/>
  <c r="AS311" i="18" s="1"/>
  <c r="AV311" i="18"/>
  <c r="AU311" i="18" s="1"/>
  <c r="CF308" i="18" s="1"/>
  <c r="AH264" i="18"/>
  <c r="AG264" i="18" s="1"/>
  <c r="AJ264" i="18"/>
  <c r="AI264" i="18" s="1"/>
  <c r="CD261" i="18" s="1"/>
  <c r="AD223" i="18" l="1"/>
  <c r="AC223" i="18" s="1"/>
  <c r="CC220" i="18" s="1"/>
  <c r="CK220" i="18" s="1"/>
  <c r="AB223" i="18"/>
  <c r="AA223" i="18" s="1"/>
  <c r="AT312" i="18"/>
  <c r="AS312" i="18" s="1"/>
  <c r="AV312" i="18"/>
  <c r="AU312" i="18" s="1"/>
  <c r="CF309" i="18" s="1"/>
  <c r="AJ265" i="18"/>
  <c r="AI265" i="18" s="1"/>
  <c r="CD262" i="18" s="1"/>
  <c r="AH265" i="18"/>
  <c r="AG265" i="18" s="1"/>
  <c r="AD224" i="18" l="1"/>
  <c r="AC224" i="18" s="1"/>
  <c r="CC221" i="18" s="1"/>
  <c r="CK221" i="18" s="1"/>
  <c r="AB224" i="18"/>
  <c r="AA224" i="18" s="1"/>
  <c r="AT313" i="18"/>
  <c r="AS313" i="18" s="1"/>
  <c r="AV313" i="18"/>
  <c r="AU313" i="18" s="1"/>
  <c r="CF310" i="18" s="1"/>
  <c r="AJ266" i="18"/>
  <c r="AI266" i="18" s="1"/>
  <c r="CD263" i="18" s="1"/>
  <c r="AH266" i="18"/>
  <c r="AG266" i="18" s="1"/>
  <c r="AB225" i="18" l="1"/>
  <c r="AA225" i="18" s="1"/>
  <c r="AD225" i="18"/>
  <c r="AC225" i="18" s="1"/>
  <c r="CC222" i="18" s="1"/>
  <c r="CK222" i="18" s="1"/>
  <c r="AT314" i="18"/>
  <c r="AS314" i="18" s="1"/>
  <c r="AV314" i="18"/>
  <c r="AU314" i="18" s="1"/>
  <c r="CF311" i="18" s="1"/>
  <c r="AJ267" i="18"/>
  <c r="AI267" i="18" s="1"/>
  <c r="CD264" i="18" s="1"/>
  <c r="AH267" i="18"/>
  <c r="AG267" i="18" s="1"/>
  <c r="AB226" i="18" l="1"/>
  <c r="AA226" i="18" s="1"/>
  <c r="AD226" i="18"/>
  <c r="AC226" i="18" s="1"/>
  <c r="CC223" i="18" s="1"/>
  <c r="CK223" i="18" s="1"/>
  <c r="AT315" i="18"/>
  <c r="AS315" i="18" s="1"/>
  <c r="AV315" i="18"/>
  <c r="AU315" i="18" s="1"/>
  <c r="CF312" i="18" s="1"/>
  <c r="AJ268" i="18"/>
  <c r="AI268" i="18" s="1"/>
  <c r="CD265" i="18" s="1"/>
  <c r="AH268" i="18"/>
  <c r="AG268" i="18" s="1"/>
  <c r="AB227" i="18" l="1"/>
  <c r="AA227" i="18" s="1"/>
  <c r="AD227" i="18"/>
  <c r="AC227" i="18" s="1"/>
  <c r="CC224" i="18" s="1"/>
  <c r="CK224" i="18" s="1"/>
  <c r="AT316" i="18"/>
  <c r="AS316" i="18" s="1"/>
  <c r="AV316" i="18"/>
  <c r="AU316" i="18" s="1"/>
  <c r="CF313" i="18" s="1"/>
  <c r="AJ269" i="18"/>
  <c r="AI269" i="18" s="1"/>
  <c r="CD266" i="18" s="1"/>
  <c r="AH269" i="18"/>
  <c r="AG269" i="18" s="1"/>
  <c r="AB228" i="18" l="1"/>
  <c r="AA228" i="18" s="1"/>
  <c r="AD228" i="18"/>
  <c r="AC228" i="18" s="1"/>
  <c r="CC225" i="18" s="1"/>
  <c r="CK225" i="18" s="1"/>
  <c r="AT317" i="18"/>
  <c r="AS317" i="18" s="1"/>
  <c r="AV317" i="18"/>
  <c r="AU317" i="18" s="1"/>
  <c r="CF314" i="18" s="1"/>
  <c r="AJ270" i="18"/>
  <c r="AI270" i="18" s="1"/>
  <c r="CD267" i="18" s="1"/>
  <c r="AH270" i="18"/>
  <c r="AG270" i="18" s="1"/>
  <c r="AB229" i="18" l="1"/>
  <c r="AA229" i="18" s="1"/>
  <c r="AD229" i="18"/>
  <c r="AC229" i="18" s="1"/>
  <c r="CC226" i="18" s="1"/>
  <c r="CK226" i="18" s="1"/>
  <c r="AT318" i="18"/>
  <c r="AS318" i="18" s="1"/>
  <c r="AV318" i="18"/>
  <c r="AU318" i="18" s="1"/>
  <c r="CF315" i="18" s="1"/>
  <c r="AJ271" i="18"/>
  <c r="AI271" i="18" s="1"/>
  <c r="CD268" i="18" s="1"/>
  <c r="AH271" i="18"/>
  <c r="AG271" i="18" s="1"/>
  <c r="AB230" i="18" l="1"/>
  <c r="AA230" i="18" s="1"/>
  <c r="AD230" i="18"/>
  <c r="AC230" i="18" s="1"/>
  <c r="CC227" i="18" s="1"/>
  <c r="CK227" i="18" s="1"/>
  <c r="AT319" i="18"/>
  <c r="AS319" i="18" s="1"/>
  <c r="AV319" i="18"/>
  <c r="AU319" i="18" s="1"/>
  <c r="CF316" i="18" s="1"/>
  <c r="AJ272" i="18"/>
  <c r="AI272" i="18" s="1"/>
  <c r="CD269" i="18" s="1"/>
  <c r="AH272" i="18"/>
  <c r="AG272" i="18" s="1"/>
  <c r="AB231" i="18" l="1"/>
  <c r="AA231" i="18" s="1"/>
  <c r="AD231" i="18"/>
  <c r="AC231" i="18" s="1"/>
  <c r="CC228" i="18" s="1"/>
  <c r="CK228" i="18" s="1"/>
  <c r="AT320" i="18"/>
  <c r="AS320" i="18" s="1"/>
  <c r="AV320" i="18"/>
  <c r="AU320" i="18" s="1"/>
  <c r="CF317" i="18" s="1"/>
  <c r="AJ273" i="18"/>
  <c r="AI273" i="18" s="1"/>
  <c r="CD270" i="18" s="1"/>
  <c r="AH273" i="18"/>
  <c r="AG273" i="18" s="1"/>
  <c r="AD232" i="18" l="1"/>
  <c r="AC232" i="18" s="1"/>
  <c r="AB232" i="18"/>
  <c r="AA232" i="18" s="1"/>
  <c r="AT321" i="18"/>
  <c r="AS321" i="18" s="1"/>
  <c r="AV321" i="18"/>
  <c r="AU321" i="18" s="1"/>
  <c r="CF318" i="18" s="1"/>
  <c r="AJ274" i="18"/>
  <c r="AI274" i="18" s="1"/>
  <c r="CD271" i="18" s="1"/>
  <c r="AH274" i="18"/>
  <c r="AG274" i="18" s="1"/>
  <c r="AD233" i="18" l="1"/>
  <c r="AC233" i="18" s="1"/>
  <c r="AB233" i="18"/>
  <c r="AA233" i="18" s="1"/>
  <c r="CC229" i="18"/>
  <c r="CK229" i="18" s="1"/>
  <c r="AT322" i="18"/>
  <c r="AS322" i="18" s="1"/>
  <c r="AV322" i="18"/>
  <c r="AU322" i="18" s="1"/>
  <c r="CF319" i="18" s="1"/>
  <c r="AH275" i="18"/>
  <c r="AG275" i="18" s="1"/>
  <c r="AJ275" i="18"/>
  <c r="AI275" i="18" s="1"/>
  <c r="CD272" i="18" s="1"/>
  <c r="CC230" i="18" l="1"/>
  <c r="CK230" i="18" s="1"/>
  <c r="AD234" i="18"/>
  <c r="AC234" i="18" s="1"/>
  <c r="AB234" i="18"/>
  <c r="AA234" i="18" s="1"/>
  <c r="AT323" i="18"/>
  <c r="AS323" i="18" s="1"/>
  <c r="AV323" i="18"/>
  <c r="AU323" i="18" s="1"/>
  <c r="CF320" i="18" s="1"/>
  <c r="AJ276" i="18"/>
  <c r="AI276" i="18" s="1"/>
  <c r="CD273" i="18" s="1"/>
  <c r="AH276" i="18"/>
  <c r="AG276" i="18" s="1"/>
  <c r="AD235" i="18" l="1"/>
  <c r="AC235" i="18" s="1"/>
  <c r="AB235" i="18"/>
  <c r="AA235" i="18" s="1"/>
  <c r="CC231" i="18"/>
  <c r="CK231" i="18" s="1"/>
  <c r="AT324" i="18"/>
  <c r="AS324" i="18" s="1"/>
  <c r="AV324" i="18"/>
  <c r="AU324" i="18" s="1"/>
  <c r="CF321" i="18" s="1"/>
  <c r="AH277" i="18"/>
  <c r="AG277" i="18" s="1"/>
  <c r="AJ277" i="18"/>
  <c r="AI277" i="18" s="1"/>
  <c r="CD274" i="18" s="1"/>
  <c r="CC232" i="18" l="1"/>
  <c r="CK232" i="18" s="1"/>
  <c r="AD236" i="18"/>
  <c r="AC236" i="18" s="1"/>
  <c r="AB236" i="18"/>
  <c r="AA236" i="18" s="1"/>
  <c r="AT325" i="18"/>
  <c r="AS325" i="18" s="1"/>
  <c r="AV325" i="18"/>
  <c r="AU325" i="18" s="1"/>
  <c r="CF322" i="18" s="1"/>
  <c r="AJ278" i="18"/>
  <c r="AI278" i="18" s="1"/>
  <c r="CD275" i="18" s="1"/>
  <c r="AH278" i="18"/>
  <c r="AG278" i="18" s="1"/>
  <c r="AD237" i="18" l="1"/>
  <c r="AC237" i="18" s="1"/>
  <c r="AB237" i="18"/>
  <c r="AA237" i="18" s="1"/>
  <c r="CC233" i="18"/>
  <c r="CK233" i="18" s="1"/>
  <c r="AT326" i="18"/>
  <c r="AS326" i="18" s="1"/>
  <c r="AV326" i="18"/>
  <c r="AU326" i="18" s="1"/>
  <c r="CF323" i="18" s="1"/>
  <c r="AJ279" i="18"/>
  <c r="AI279" i="18" s="1"/>
  <c r="CD276" i="18" s="1"/>
  <c r="AH279" i="18"/>
  <c r="AG279" i="18" s="1"/>
  <c r="CC234" i="18" l="1"/>
  <c r="CK234" i="18" s="1"/>
  <c r="AB238" i="18"/>
  <c r="AA238" i="18" s="1"/>
  <c r="AD238" i="18"/>
  <c r="AC238" i="18" s="1"/>
  <c r="AT327" i="18"/>
  <c r="AS327" i="18" s="1"/>
  <c r="AV327" i="18"/>
  <c r="AU327" i="18" s="1"/>
  <c r="CF324" i="18" s="1"/>
  <c r="AH280" i="18"/>
  <c r="AG280" i="18" s="1"/>
  <c r="AJ280" i="18"/>
  <c r="AI280" i="18" s="1"/>
  <c r="CD277" i="18" s="1"/>
  <c r="AB239" i="18" l="1"/>
  <c r="AA239" i="18" s="1"/>
  <c r="AD239" i="18"/>
  <c r="AC239" i="18" s="1"/>
  <c r="CC235" i="18"/>
  <c r="CK235" i="18" s="1"/>
  <c r="AT328" i="18"/>
  <c r="AS328" i="18" s="1"/>
  <c r="AV328" i="18"/>
  <c r="AU328" i="18" s="1"/>
  <c r="CF325" i="18" s="1"/>
  <c r="AH281" i="18"/>
  <c r="AG281" i="18" s="1"/>
  <c r="AJ281" i="18"/>
  <c r="AI281" i="18" s="1"/>
  <c r="CD278" i="18" s="1"/>
  <c r="CC236" i="18" l="1"/>
  <c r="CK236" i="18" s="1"/>
  <c r="AB240" i="18"/>
  <c r="AA240" i="18" s="1"/>
  <c r="AD240" i="18"/>
  <c r="AC240" i="18" s="1"/>
  <c r="AT329" i="18"/>
  <c r="AS329" i="18" s="1"/>
  <c r="AV329" i="18"/>
  <c r="AU329" i="18" s="1"/>
  <c r="CF326" i="18" s="1"/>
  <c r="AJ282" i="18"/>
  <c r="AI282" i="18" s="1"/>
  <c r="CD279" i="18" s="1"/>
  <c r="AH282" i="18"/>
  <c r="AG282" i="18" s="1"/>
  <c r="CC237" i="18" l="1"/>
  <c r="CK237" i="18" s="1"/>
  <c r="AB241" i="18"/>
  <c r="AA241" i="18" s="1"/>
  <c r="AD241" i="18"/>
  <c r="AC241" i="18" s="1"/>
  <c r="AT330" i="18"/>
  <c r="AS330" i="18" s="1"/>
  <c r="AV330" i="18"/>
  <c r="AU330" i="18" s="1"/>
  <c r="CF327" i="18" s="1"/>
  <c r="AJ283" i="18"/>
  <c r="AI283" i="18" s="1"/>
  <c r="CD280" i="18" s="1"/>
  <c r="AH283" i="18"/>
  <c r="AG283" i="18" s="1"/>
  <c r="AB242" i="18" l="1"/>
  <c r="AA242" i="18" s="1"/>
  <c r="AD242" i="18"/>
  <c r="AC242" i="18" s="1"/>
  <c r="CC239" i="18" s="1"/>
  <c r="CK239" i="18" s="1"/>
  <c r="CC238" i="18"/>
  <c r="CK238" i="18" s="1"/>
  <c r="AT331" i="18"/>
  <c r="AS331" i="18" s="1"/>
  <c r="AV331" i="18"/>
  <c r="AU331" i="18" s="1"/>
  <c r="CF328" i="18" s="1"/>
  <c r="AJ284" i="18"/>
  <c r="AI284" i="18" s="1"/>
  <c r="CD281" i="18" s="1"/>
  <c r="AH284" i="18"/>
  <c r="AG284" i="18" s="1"/>
  <c r="AD243" i="18" l="1"/>
  <c r="AC243" i="18" s="1"/>
  <c r="CC240" i="18" s="1"/>
  <c r="CK240" i="18" s="1"/>
  <c r="AB243" i="18"/>
  <c r="AA243" i="18" s="1"/>
  <c r="AT332" i="18"/>
  <c r="AS332" i="18" s="1"/>
  <c r="AV332" i="18"/>
  <c r="AU332" i="18" s="1"/>
  <c r="CF329" i="18" s="1"/>
  <c r="AJ285" i="18"/>
  <c r="AI285" i="18" s="1"/>
  <c r="CD282" i="18" s="1"/>
  <c r="AH285" i="18"/>
  <c r="AG285" i="18" s="1"/>
  <c r="AD244" i="18" l="1"/>
  <c r="AC244" i="18" s="1"/>
  <c r="AB244" i="18"/>
  <c r="AA244" i="18" s="1"/>
  <c r="AT333" i="18"/>
  <c r="AS333" i="18" s="1"/>
  <c r="AV333" i="18"/>
  <c r="AU333" i="18" s="1"/>
  <c r="CF330" i="18" s="1"/>
  <c r="AJ286" i="18"/>
  <c r="AI286" i="18" s="1"/>
  <c r="CD283" i="18" s="1"/>
  <c r="AH286" i="18"/>
  <c r="AG286" i="18" s="1"/>
  <c r="AB245" i="18" l="1"/>
  <c r="AA245" i="18" s="1"/>
  <c r="AD245" i="18"/>
  <c r="AC245" i="18" s="1"/>
  <c r="CC241" i="18"/>
  <c r="CK241" i="18" s="1"/>
  <c r="AT334" i="18"/>
  <c r="AS334" i="18" s="1"/>
  <c r="AV334" i="18"/>
  <c r="AU334" i="18" s="1"/>
  <c r="CF331" i="18" s="1"/>
  <c r="AJ287" i="18"/>
  <c r="AI287" i="18" s="1"/>
  <c r="CD284" i="18" s="1"/>
  <c r="AH287" i="18"/>
  <c r="AG287" i="18" s="1"/>
  <c r="CC242" i="18" l="1"/>
  <c r="CK242" i="18" s="1"/>
  <c r="AD246" i="18"/>
  <c r="AC246" i="18" s="1"/>
  <c r="AB246" i="18"/>
  <c r="AA246" i="18" s="1"/>
  <c r="AT335" i="18"/>
  <c r="AS335" i="18" s="1"/>
  <c r="AV335" i="18"/>
  <c r="AU335" i="18" s="1"/>
  <c r="CF332" i="18" s="1"/>
  <c r="AJ288" i="18"/>
  <c r="AI288" i="18" s="1"/>
  <c r="CD285" i="18" s="1"/>
  <c r="AH288" i="18"/>
  <c r="AG288" i="18" s="1"/>
  <c r="CC243" i="18" l="1"/>
  <c r="CK243" i="18" s="1"/>
  <c r="AD247" i="18"/>
  <c r="AC247" i="18" s="1"/>
  <c r="AB247" i="18"/>
  <c r="AA247" i="18" s="1"/>
  <c r="AT336" i="18"/>
  <c r="AS336" i="18" s="1"/>
  <c r="AV336" i="18"/>
  <c r="AU336" i="18" s="1"/>
  <c r="CF333" i="18" s="1"/>
  <c r="AJ289" i="18"/>
  <c r="AI289" i="18" s="1"/>
  <c r="CD286" i="18" s="1"/>
  <c r="AH289" i="18"/>
  <c r="AG289" i="18" s="1"/>
  <c r="CC244" i="18" l="1"/>
  <c r="CK244" i="18" s="1"/>
  <c r="AD248" i="18"/>
  <c r="AC248" i="18" s="1"/>
  <c r="AB248" i="18"/>
  <c r="AA248" i="18" s="1"/>
  <c r="AT337" i="18"/>
  <c r="AS337" i="18" s="1"/>
  <c r="AV337" i="18"/>
  <c r="AU337" i="18" s="1"/>
  <c r="CF334" i="18" s="1"/>
  <c r="AJ290" i="18"/>
  <c r="AI290" i="18" s="1"/>
  <c r="CD287" i="18" s="1"/>
  <c r="AH290" i="18"/>
  <c r="AG290" i="18" s="1"/>
  <c r="AD249" i="18" l="1"/>
  <c r="AC249" i="18" s="1"/>
  <c r="AB249" i="18"/>
  <c r="AA249" i="18" s="1"/>
  <c r="CC245" i="18"/>
  <c r="CK245" i="18" s="1"/>
  <c r="AT338" i="18"/>
  <c r="AS338" i="18" s="1"/>
  <c r="AV338" i="18"/>
  <c r="AU338" i="18" s="1"/>
  <c r="CF335" i="18" s="1"/>
  <c r="AJ291" i="18"/>
  <c r="AI291" i="18" s="1"/>
  <c r="CD288" i="18" s="1"/>
  <c r="AH291" i="18"/>
  <c r="AG291" i="18" s="1"/>
  <c r="CC246" i="18" l="1"/>
  <c r="CK246" i="18" s="1"/>
  <c r="AB250" i="18"/>
  <c r="AA250" i="18" s="1"/>
  <c r="AD250" i="18"/>
  <c r="AC250" i="18" s="1"/>
  <c r="AT339" i="18"/>
  <c r="AS339" i="18" s="1"/>
  <c r="AV339" i="18"/>
  <c r="AU339" i="18" s="1"/>
  <c r="CF336" i="18" s="1"/>
  <c r="AJ292" i="18"/>
  <c r="AI292" i="18" s="1"/>
  <c r="CD289" i="18" s="1"/>
  <c r="AH292" i="18"/>
  <c r="AG292" i="18" s="1"/>
  <c r="AD251" i="18" l="1"/>
  <c r="AC251" i="18" s="1"/>
  <c r="AB251" i="18"/>
  <c r="AA251" i="18" s="1"/>
  <c r="CC247" i="18"/>
  <c r="CK247" i="18" s="1"/>
  <c r="AT340" i="18"/>
  <c r="AS340" i="18" s="1"/>
  <c r="AV340" i="18"/>
  <c r="AU340" i="18" s="1"/>
  <c r="CF337" i="18" s="1"/>
  <c r="AJ293" i="18"/>
  <c r="AI293" i="18" s="1"/>
  <c r="CD290" i="18" s="1"/>
  <c r="AH293" i="18"/>
  <c r="AG293" i="18" s="1"/>
  <c r="CC248" i="18" l="1"/>
  <c r="CK248" i="18" s="1"/>
  <c r="AB252" i="18"/>
  <c r="AA252" i="18" s="1"/>
  <c r="AD252" i="18"/>
  <c r="AC252" i="18" s="1"/>
  <c r="AT341" i="18"/>
  <c r="AS341" i="18" s="1"/>
  <c r="AV341" i="18"/>
  <c r="AU341" i="18" s="1"/>
  <c r="CF338" i="18" s="1"/>
  <c r="AJ294" i="18"/>
  <c r="AI294" i="18" s="1"/>
  <c r="CD291" i="18" s="1"/>
  <c r="AH294" i="18"/>
  <c r="AG294" i="18" s="1"/>
  <c r="CC249" i="18" l="1"/>
  <c r="CK249" i="18" s="1"/>
  <c r="AD253" i="18"/>
  <c r="AC253" i="18" s="1"/>
  <c r="AB253" i="18"/>
  <c r="AA253" i="18" s="1"/>
  <c r="AT342" i="18"/>
  <c r="AS342" i="18" s="1"/>
  <c r="AV342" i="18"/>
  <c r="AU342" i="18" s="1"/>
  <c r="CF339" i="18" s="1"/>
  <c r="AJ295" i="18"/>
  <c r="AI295" i="18" s="1"/>
  <c r="CD292" i="18" s="1"/>
  <c r="AH295" i="18"/>
  <c r="AG295" i="18" s="1"/>
  <c r="AB254" i="18" l="1"/>
  <c r="AA254" i="18" s="1"/>
  <c r="AD254" i="18"/>
  <c r="AC254" i="18" s="1"/>
  <c r="CC250" i="18"/>
  <c r="CK250" i="18" s="1"/>
  <c r="AT343" i="18"/>
  <c r="AS343" i="18" s="1"/>
  <c r="AV343" i="18"/>
  <c r="AU343" i="18" s="1"/>
  <c r="CF340" i="18" s="1"/>
  <c r="AJ296" i="18"/>
  <c r="AI296" i="18" s="1"/>
  <c r="CD293" i="18" s="1"/>
  <c r="AH296" i="18"/>
  <c r="AG296" i="18" s="1"/>
  <c r="CC251" i="18" l="1"/>
  <c r="CK251" i="18" s="1"/>
  <c r="AD255" i="18"/>
  <c r="AC255" i="18" s="1"/>
  <c r="AB255" i="18"/>
  <c r="AA255" i="18" s="1"/>
  <c r="AT344" i="18"/>
  <c r="AS344" i="18" s="1"/>
  <c r="AV344" i="18"/>
  <c r="AU344" i="18" s="1"/>
  <c r="CF341" i="18" s="1"/>
  <c r="AJ297" i="18"/>
  <c r="AI297" i="18" s="1"/>
  <c r="CD294" i="18" s="1"/>
  <c r="AH297" i="18"/>
  <c r="AG297" i="18" s="1"/>
  <c r="AB256" i="18" l="1"/>
  <c r="AA256" i="18" s="1"/>
  <c r="AD256" i="18"/>
  <c r="AC256" i="18" s="1"/>
  <c r="CC252" i="18"/>
  <c r="CK252" i="18" s="1"/>
  <c r="AT345" i="18"/>
  <c r="AS345" i="18" s="1"/>
  <c r="AV345" i="18"/>
  <c r="AU345" i="18" s="1"/>
  <c r="CF342" i="18" s="1"/>
  <c r="AJ298" i="18"/>
  <c r="AI298" i="18" s="1"/>
  <c r="CD295" i="18" s="1"/>
  <c r="AH298" i="18"/>
  <c r="AG298" i="18" s="1"/>
  <c r="CC253" i="18" l="1"/>
  <c r="CK253" i="18" s="1"/>
  <c r="AB257" i="18"/>
  <c r="AA257" i="18" s="1"/>
  <c r="AD257" i="18"/>
  <c r="AC257" i="18" s="1"/>
  <c r="AT346" i="18"/>
  <c r="AS346" i="18" s="1"/>
  <c r="AV346" i="18"/>
  <c r="AU346" i="18" s="1"/>
  <c r="CF343" i="18" s="1"/>
  <c r="AJ299" i="18"/>
  <c r="AI299" i="18" s="1"/>
  <c r="CD296" i="18" s="1"/>
  <c r="AH299" i="18"/>
  <c r="AG299" i="18" s="1"/>
  <c r="CC254" i="18" l="1"/>
  <c r="CK254" i="18" s="1"/>
  <c r="AB258" i="18"/>
  <c r="AA258" i="18" s="1"/>
  <c r="AD258" i="18"/>
  <c r="AC258" i="18" s="1"/>
  <c r="AT347" i="18"/>
  <c r="AS347" i="18" s="1"/>
  <c r="AV347" i="18"/>
  <c r="AU347" i="18" s="1"/>
  <c r="CF344" i="18" s="1"/>
  <c r="AJ300" i="18"/>
  <c r="AI300" i="18" s="1"/>
  <c r="CD297" i="18" s="1"/>
  <c r="AH300" i="18"/>
  <c r="AG300" i="18" s="1"/>
  <c r="AB259" i="18" l="1"/>
  <c r="AA259" i="18" s="1"/>
  <c r="AD259" i="18"/>
  <c r="AC259" i="18" s="1"/>
  <c r="CC255" i="18"/>
  <c r="CK255" i="18" s="1"/>
  <c r="AT348" i="18"/>
  <c r="AS348" i="18" s="1"/>
  <c r="AV348" i="18"/>
  <c r="AU348" i="18" s="1"/>
  <c r="CF345" i="18" s="1"/>
  <c r="AJ301" i="18"/>
  <c r="AI301" i="18" s="1"/>
  <c r="CD298" i="18" s="1"/>
  <c r="AH301" i="18"/>
  <c r="AG301" i="18" s="1"/>
  <c r="CC256" i="18" l="1"/>
  <c r="CK256" i="18" s="1"/>
  <c r="AB260" i="18"/>
  <c r="AA260" i="18" s="1"/>
  <c r="AD260" i="18"/>
  <c r="AC260" i="18" s="1"/>
  <c r="AT349" i="18"/>
  <c r="AS349" i="18" s="1"/>
  <c r="AV349" i="18"/>
  <c r="AU349" i="18" s="1"/>
  <c r="CF346" i="18" s="1"/>
  <c r="AJ302" i="18"/>
  <c r="AI302" i="18" s="1"/>
  <c r="CD299" i="18" s="1"/>
  <c r="AH302" i="18"/>
  <c r="AG302" i="18" s="1"/>
  <c r="CC257" i="18" l="1"/>
  <c r="CK257" i="18" s="1"/>
  <c r="AB261" i="18"/>
  <c r="AA261" i="18" s="1"/>
  <c r="AD261" i="18"/>
  <c r="AC261" i="18" s="1"/>
  <c r="AT350" i="18"/>
  <c r="AS350" i="18" s="1"/>
  <c r="AV350" i="18"/>
  <c r="AU350" i="18" s="1"/>
  <c r="CF347" i="18" s="1"/>
  <c r="AJ303" i="18"/>
  <c r="AI303" i="18" s="1"/>
  <c r="CD300" i="18" s="1"/>
  <c r="AH303" i="18"/>
  <c r="AG303" i="18" s="1"/>
  <c r="CC258" i="18" l="1"/>
  <c r="CK258" i="18" s="1"/>
  <c r="AB262" i="18"/>
  <c r="AA262" i="18" s="1"/>
  <c r="AD262" i="18"/>
  <c r="AC262" i="18" s="1"/>
  <c r="AT351" i="18"/>
  <c r="AS351" i="18" s="1"/>
  <c r="AV351" i="18"/>
  <c r="AU351" i="18" s="1"/>
  <c r="CF348" i="18" s="1"/>
  <c r="AH304" i="18"/>
  <c r="AG304" i="18" s="1"/>
  <c r="AJ304" i="18"/>
  <c r="AI304" i="18" s="1"/>
  <c r="CD301" i="18" s="1"/>
  <c r="CC259" i="18" l="1"/>
  <c r="CK259" i="18" s="1"/>
  <c r="AD263" i="18"/>
  <c r="AC263" i="18" s="1"/>
  <c r="AB263" i="18"/>
  <c r="AA263" i="18" s="1"/>
  <c r="AT352" i="18"/>
  <c r="AS352" i="18" s="1"/>
  <c r="AV352" i="18"/>
  <c r="AU352" i="18" s="1"/>
  <c r="CF349" i="18" s="1"/>
  <c r="AJ305" i="18"/>
  <c r="AI305" i="18" s="1"/>
  <c r="CD302" i="18" s="1"/>
  <c r="AH305" i="18"/>
  <c r="AG305" i="18" s="1"/>
  <c r="CC260" i="18" l="1"/>
  <c r="CK260" i="18" s="1"/>
  <c r="AD264" i="18"/>
  <c r="AC264" i="18" s="1"/>
  <c r="CC261" i="18" s="1"/>
  <c r="CK261" i="18" s="1"/>
  <c r="AB264" i="18"/>
  <c r="AA264" i="18" s="1"/>
  <c r="AT353" i="18"/>
  <c r="AS353" i="18" s="1"/>
  <c r="AV353" i="18"/>
  <c r="AU353" i="18" s="1"/>
  <c r="CF350" i="18" s="1"/>
  <c r="AJ306" i="18"/>
  <c r="AI306" i="18" s="1"/>
  <c r="CD303" i="18" s="1"/>
  <c r="AH306" i="18"/>
  <c r="AG306" i="18" s="1"/>
  <c r="AB265" i="18" l="1"/>
  <c r="AA265" i="18" s="1"/>
  <c r="AD265" i="18"/>
  <c r="AC265" i="18" s="1"/>
  <c r="AT354" i="18"/>
  <c r="AS354" i="18" s="1"/>
  <c r="AV354" i="18"/>
  <c r="AU354" i="18" s="1"/>
  <c r="CF351" i="18" s="1"/>
  <c r="AJ307" i="18"/>
  <c r="AI307" i="18" s="1"/>
  <c r="CD304" i="18" s="1"/>
  <c r="AH307" i="18"/>
  <c r="AG307" i="18" s="1"/>
  <c r="CC262" i="18" l="1"/>
  <c r="CK262" i="18" s="1"/>
  <c r="AB266" i="18"/>
  <c r="AA266" i="18" s="1"/>
  <c r="AD266" i="18"/>
  <c r="AC266" i="18" s="1"/>
  <c r="AT355" i="18"/>
  <c r="AS355" i="18" s="1"/>
  <c r="AV355" i="18"/>
  <c r="AU355" i="18" s="1"/>
  <c r="CF352" i="18" s="1"/>
  <c r="AJ308" i="18"/>
  <c r="AI308" i="18" s="1"/>
  <c r="CD305" i="18" s="1"/>
  <c r="AH308" i="18"/>
  <c r="AG308" i="18" s="1"/>
  <c r="AD267" i="18" l="1"/>
  <c r="AC267" i="18" s="1"/>
  <c r="AB267" i="18"/>
  <c r="AA267" i="18" s="1"/>
  <c r="CC263" i="18"/>
  <c r="CK263" i="18" s="1"/>
  <c r="AT356" i="18"/>
  <c r="AS356" i="18" s="1"/>
  <c r="AV356" i="18"/>
  <c r="AU356" i="18" s="1"/>
  <c r="CF353" i="18" s="1"/>
  <c r="AJ309" i="18"/>
  <c r="AI309" i="18" s="1"/>
  <c r="CD306" i="18" s="1"/>
  <c r="AH309" i="18"/>
  <c r="AG309" i="18" s="1"/>
  <c r="CC264" i="18" l="1"/>
  <c r="CK264" i="18" s="1"/>
  <c r="AB268" i="18"/>
  <c r="AA268" i="18" s="1"/>
  <c r="AD268" i="18"/>
  <c r="AC268" i="18" s="1"/>
  <c r="CC265" i="18" s="1"/>
  <c r="CK265" i="18" s="1"/>
  <c r="AT357" i="18"/>
  <c r="AS357" i="18" s="1"/>
  <c r="AV357" i="18"/>
  <c r="AU357" i="18" s="1"/>
  <c r="CF354" i="18" s="1"/>
  <c r="AJ310" i="18"/>
  <c r="AI310" i="18" s="1"/>
  <c r="CD307" i="18" s="1"/>
  <c r="AH310" i="18"/>
  <c r="AG310" i="18" s="1"/>
  <c r="AB269" i="18" l="1"/>
  <c r="AA269" i="18" s="1"/>
  <c r="AD269" i="18"/>
  <c r="AC269" i="18" s="1"/>
  <c r="AT358" i="18"/>
  <c r="AS358" i="18" s="1"/>
  <c r="AV358" i="18"/>
  <c r="AU358" i="18" s="1"/>
  <c r="CF355" i="18" s="1"/>
  <c r="AJ311" i="18"/>
  <c r="AI311" i="18" s="1"/>
  <c r="CD308" i="18" s="1"/>
  <c r="AH311" i="18"/>
  <c r="AG311" i="18" s="1"/>
  <c r="CC266" i="18" l="1"/>
  <c r="CK266" i="18" s="1"/>
  <c r="AB270" i="18"/>
  <c r="AA270" i="18" s="1"/>
  <c r="AD270" i="18"/>
  <c r="AC270" i="18" s="1"/>
  <c r="CC267" i="18" s="1"/>
  <c r="CK267" i="18" s="1"/>
  <c r="AT359" i="18"/>
  <c r="AS359" i="18" s="1"/>
  <c r="AV359" i="18"/>
  <c r="AU359" i="18" s="1"/>
  <c r="CF356" i="18" s="1"/>
  <c r="AJ312" i="18"/>
  <c r="AI312" i="18" s="1"/>
  <c r="CD309" i="18" s="1"/>
  <c r="AH312" i="18"/>
  <c r="AG312" i="18" s="1"/>
  <c r="AB271" i="18" l="1"/>
  <c r="AA271" i="18" s="1"/>
  <c r="AD271" i="18"/>
  <c r="AC271" i="18" s="1"/>
  <c r="AT360" i="18"/>
  <c r="AS360" i="18" s="1"/>
  <c r="AV360" i="18"/>
  <c r="AU360" i="18" s="1"/>
  <c r="CF357" i="18" s="1"/>
  <c r="AJ313" i="18"/>
  <c r="AI313" i="18" s="1"/>
  <c r="CD310" i="18" s="1"/>
  <c r="AH313" i="18"/>
  <c r="AG313" i="18" s="1"/>
  <c r="AD272" i="18" l="1"/>
  <c r="AC272" i="18" s="1"/>
  <c r="AB272" i="18"/>
  <c r="AA272" i="18" s="1"/>
  <c r="CC268" i="18"/>
  <c r="CK268" i="18" s="1"/>
  <c r="AT361" i="18"/>
  <c r="AS361" i="18" s="1"/>
  <c r="AV361" i="18"/>
  <c r="AU361" i="18" s="1"/>
  <c r="CF358" i="18" s="1"/>
  <c r="AJ314" i="18"/>
  <c r="AI314" i="18" s="1"/>
  <c r="CD311" i="18" s="1"/>
  <c r="AH314" i="18"/>
  <c r="AG314" i="18" s="1"/>
  <c r="CC269" i="18" l="1"/>
  <c r="CK269" i="18" s="1"/>
  <c r="AB273" i="18"/>
  <c r="AA273" i="18" s="1"/>
  <c r="AD273" i="18"/>
  <c r="AC273" i="18" s="1"/>
  <c r="AT362" i="18"/>
  <c r="AS362" i="18" s="1"/>
  <c r="AV362" i="18"/>
  <c r="AU362" i="18" s="1"/>
  <c r="CF359" i="18" s="1"/>
  <c r="AJ315" i="18"/>
  <c r="AI315" i="18" s="1"/>
  <c r="CD312" i="18" s="1"/>
  <c r="AH315" i="18"/>
  <c r="AG315" i="18" s="1"/>
  <c r="CC270" i="18" l="1"/>
  <c r="CK270" i="18" s="1"/>
  <c r="AB274" i="18"/>
  <c r="AA274" i="18" s="1"/>
  <c r="AD274" i="18"/>
  <c r="AC274" i="18" s="1"/>
  <c r="AT363" i="18"/>
  <c r="AS363" i="18" s="1"/>
  <c r="AV363" i="18"/>
  <c r="AU363" i="18" s="1"/>
  <c r="CF360" i="18" s="1"/>
  <c r="AJ316" i="18"/>
  <c r="AI316" i="18" s="1"/>
  <c r="CD313" i="18" s="1"/>
  <c r="AH316" i="18"/>
  <c r="AG316" i="18" s="1"/>
  <c r="AD275" i="18" l="1"/>
  <c r="AC275" i="18" s="1"/>
  <c r="CC272" i="18" s="1"/>
  <c r="CK272" i="18" s="1"/>
  <c r="AB275" i="18"/>
  <c r="AA275" i="18" s="1"/>
  <c r="CC271" i="18"/>
  <c r="CK271" i="18" s="1"/>
  <c r="AT364" i="18"/>
  <c r="AS364" i="18" s="1"/>
  <c r="AV364" i="18"/>
  <c r="AU364" i="18" s="1"/>
  <c r="CF361" i="18" s="1"/>
  <c r="AJ317" i="18"/>
  <c r="AI317" i="18" s="1"/>
  <c r="CD314" i="18" s="1"/>
  <c r="AH317" i="18"/>
  <c r="AG317" i="18" s="1"/>
  <c r="AB276" i="18" l="1"/>
  <c r="AA276" i="18" s="1"/>
  <c r="AD276" i="18"/>
  <c r="AC276" i="18" s="1"/>
  <c r="AT365" i="18"/>
  <c r="AS365" i="18" s="1"/>
  <c r="AV365" i="18"/>
  <c r="AU365" i="18" s="1"/>
  <c r="CF362" i="18" s="1"/>
  <c r="AJ318" i="18"/>
  <c r="AI318" i="18" s="1"/>
  <c r="CD315" i="18" s="1"/>
  <c r="AH318" i="18"/>
  <c r="AG318" i="18" s="1"/>
  <c r="CC273" i="18" l="1"/>
  <c r="CK273" i="18" s="1"/>
  <c r="AB277" i="18"/>
  <c r="AA277" i="18" s="1"/>
  <c r="AD277" i="18"/>
  <c r="AC277" i="18" s="1"/>
  <c r="AT366" i="18"/>
  <c r="AS366" i="18" s="1"/>
  <c r="AV366" i="18"/>
  <c r="AU366" i="18" s="1"/>
  <c r="CF363" i="18" s="1"/>
  <c r="AJ319" i="18"/>
  <c r="AI319" i="18" s="1"/>
  <c r="CD316" i="18" s="1"/>
  <c r="AH319" i="18"/>
  <c r="AG319" i="18" s="1"/>
  <c r="AD278" i="18" l="1"/>
  <c r="AC278" i="18" s="1"/>
  <c r="CC275" i="18" s="1"/>
  <c r="CK275" i="18" s="1"/>
  <c r="AB278" i="18"/>
  <c r="AA278" i="18" s="1"/>
  <c r="CC274" i="18"/>
  <c r="CK274" i="18" s="1"/>
  <c r="AT367" i="18"/>
  <c r="AS367" i="18" s="1"/>
  <c r="AV367" i="18"/>
  <c r="AU367" i="18" s="1"/>
  <c r="CF364" i="18" s="1"/>
  <c r="AJ320" i="18"/>
  <c r="AI320" i="18" s="1"/>
  <c r="CD317" i="18" s="1"/>
  <c r="AH320" i="18"/>
  <c r="AG320" i="18" s="1"/>
  <c r="AD279" i="18" l="1"/>
  <c r="AC279" i="18" s="1"/>
  <c r="AB279" i="18"/>
  <c r="AA279" i="18" s="1"/>
  <c r="AT368" i="18"/>
  <c r="AS368" i="18" s="1"/>
  <c r="AV368" i="18"/>
  <c r="AU368" i="18" s="1"/>
  <c r="CF365" i="18" s="1"/>
  <c r="AJ321" i="18"/>
  <c r="AI321" i="18" s="1"/>
  <c r="CD318" i="18" s="1"/>
  <c r="AH321" i="18"/>
  <c r="AG321" i="18" s="1"/>
  <c r="AD280" i="18" l="1"/>
  <c r="AC280" i="18" s="1"/>
  <c r="CC277" i="18" s="1"/>
  <c r="CK277" i="18" s="1"/>
  <c r="AB280" i="18"/>
  <c r="AA280" i="18" s="1"/>
  <c r="CC276" i="18"/>
  <c r="CK276" i="18" s="1"/>
  <c r="AT369" i="18"/>
  <c r="AS369" i="18" s="1"/>
  <c r="AV369" i="18"/>
  <c r="AU369" i="18" s="1"/>
  <c r="CF366" i="18" s="1"/>
  <c r="AJ322" i="18"/>
  <c r="AI322" i="18" s="1"/>
  <c r="CD319" i="18" s="1"/>
  <c r="AH322" i="18"/>
  <c r="AG322" i="18" s="1"/>
  <c r="AD281" i="18" l="1"/>
  <c r="AC281" i="18" s="1"/>
  <c r="AB281" i="18"/>
  <c r="AA281" i="18" s="1"/>
  <c r="AT370" i="18"/>
  <c r="AS370" i="18" s="1"/>
  <c r="AV370" i="18"/>
  <c r="AU370" i="18" s="1"/>
  <c r="CF367" i="18" s="1"/>
  <c r="AH323" i="18"/>
  <c r="AG323" i="18" s="1"/>
  <c r="AJ323" i="18"/>
  <c r="AI323" i="18" s="1"/>
  <c r="CD320" i="18" s="1"/>
  <c r="AD282" i="18" l="1"/>
  <c r="AC282" i="18" s="1"/>
  <c r="CC279" i="18" s="1"/>
  <c r="CK279" i="18" s="1"/>
  <c r="AB282" i="18"/>
  <c r="AA282" i="18" s="1"/>
  <c r="CC278" i="18"/>
  <c r="CK278" i="18" s="1"/>
  <c r="AT371" i="18"/>
  <c r="AS371" i="18" s="1"/>
  <c r="AV371" i="18"/>
  <c r="AU371" i="18" s="1"/>
  <c r="CF368" i="18" s="1"/>
  <c r="AH324" i="18"/>
  <c r="AG324" i="18" s="1"/>
  <c r="AJ324" i="18"/>
  <c r="AI324" i="18" s="1"/>
  <c r="CD321" i="18" s="1"/>
  <c r="AD283" i="18" l="1"/>
  <c r="AC283" i="18" s="1"/>
  <c r="AB283" i="18"/>
  <c r="AA283" i="18" s="1"/>
  <c r="AT372" i="18"/>
  <c r="AS372" i="18" s="1"/>
  <c r="AV372" i="18"/>
  <c r="AU372" i="18" s="1"/>
  <c r="CF369" i="18" s="1"/>
  <c r="AJ325" i="18"/>
  <c r="AI325" i="18" s="1"/>
  <c r="CD322" i="18" s="1"/>
  <c r="AH325" i="18"/>
  <c r="AG325" i="18" s="1"/>
  <c r="AB284" i="18" l="1"/>
  <c r="AA284" i="18" s="1"/>
  <c r="AD284" i="18"/>
  <c r="AC284" i="18" s="1"/>
  <c r="CC281" i="18" s="1"/>
  <c r="CK281" i="18" s="1"/>
  <c r="CC280" i="18"/>
  <c r="CK280" i="18" s="1"/>
  <c r="AT373" i="18"/>
  <c r="AS373" i="18" s="1"/>
  <c r="AV373" i="18"/>
  <c r="AU373" i="18" s="1"/>
  <c r="CF370" i="18" s="1"/>
  <c r="AJ326" i="18"/>
  <c r="AI326" i="18" s="1"/>
  <c r="CD323" i="18" s="1"/>
  <c r="AH326" i="18"/>
  <c r="AG326" i="18" s="1"/>
  <c r="AB285" i="18" l="1"/>
  <c r="AA285" i="18" s="1"/>
  <c r="AD285" i="18"/>
  <c r="AC285" i="18" s="1"/>
  <c r="AT374" i="18"/>
  <c r="AS374" i="18" s="1"/>
  <c r="AV374" i="18"/>
  <c r="AU374" i="18" s="1"/>
  <c r="CF371" i="18" s="1"/>
  <c r="AH327" i="18"/>
  <c r="AG327" i="18" s="1"/>
  <c r="AJ327" i="18"/>
  <c r="AI327" i="18" s="1"/>
  <c r="CD324" i="18" s="1"/>
  <c r="CC282" i="18" l="1"/>
  <c r="CK282" i="18" s="1"/>
  <c r="AB286" i="18"/>
  <c r="AA286" i="18" s="1"/>
  <c r="AD286" i="18"/>
  <c r="AC286" i="18" s="1"/>
  <c r="AT375" i="18"/>
  <c r="AS375" i="18" s="1"/>
  <c r="AV375" i="18"/>
  <c r="AU375" i="18" s="1"/>
  <c r="CF372" i="18" s="1"/>
  <c r="AJ328" i="18"/>
  <c r="AI328" i="18" s="1"/>
  <c r="CD325" i="18" s="1"/>
  <c r="AH328" i="18"/>
  <c r="AG328" i="18" s="1"/>
  <c r="CC283" i="18" l="1"/>
  <c r="CK283" i="18" s="1"/>
  <c r="AD287" i="18"/>
  <c r="AC287" i="18" s="1"/>
  <c r="AB287" i="18"/>
  <c r="AA287" i="18" s="1"/>
  <c r="AT376" i="18"/>
  <c r="AS376" i="18" s="1"/>
  <c r="AV376" i="18"/>
  <c r="AU376" i="18" s="1"/>
  <c r="CF373" i="18" s="1"/>
  <c r="AJ329" i="18"/>
  <c r="AI329" i="18" s="1"/>
  <c r="CD326" i="18" s="1"/>
  <c r="AH329" i="18"/>
  <c r="AG329" i="18" s="1"/>
  <c r="CC284" i="18" l="1"/>
  <c r="CK284" i="18" s="1"/>
  <c r="AD288" i="18"/>
  <c r="AC288" i="18" s="1"/>
  <c r="CC285" i="18" s="1"/>
  <c r="CK285" i="18" s="1"/>
  <c r="AB288" i="18"/>
  <c r="AA288" i="18" s="1"/>
  <c r="AT377" i="18"/>
  <c r="AS377" i="18" s="1"/>
  <c r="AV377" i="18"/>
  <c r="AU377" i="18" s="1"/>
  <c r="CF374" i="18" s="1"/>
  <c r="AJ330" i="18"/>
  <c r="AI330" i="18" s="1"/>
  <c r="CD327" i="18" s="1"/>
  <c r="AH330" i="18"/>
  <c r="AG330" i="18" s="1"/>
  <c r="AD289" i="18" l="1"/>
  <c r="AC289" i="18" s="1"/>
  <c r="AB289" i="18"/>
  <c r="AA289" i="18" s="1"/>
  <c r="AT378" i="18"/>
  <c r="AS378" i="18" s="1"/>
  <c r="AV378" i="18"/>
  <c r="AU378" i="18" s="1"/>
  <c r="CF375" i="18" s="1"/>
  <c r="AJ331" i="18"/>
  <c r="AI331" i="18" s="1"/>
  <c r="CD328" i="18" s="1"/>
  <c r="AH331" i="18"/>
  <c r="AG331" i="18" s="1"/>
  <c r="AB290" i="18" l="1"/>
  <c r="AA290" i="18" s="1"/>
  <c r="AD290" i="18"/>
  <c r="AC290" i="18" s="1"/>
  <c r="CC286" i="18"/>
  <c r="CK286" i="18" s="1"/>
  <c r="AT379" i="18"/>
  <c r="AS379" i="18" s="1"/>
  <c r="AV379" i="18"/>
  <c r="AU379" i="18" s="1"/>
  <c r="CF376" i="18" s="1"/>
  <c r="AJ332" i="18"/>
  <c r="AI332" i="18" s="1"/>
  <c r="CD329" i="18" s="1"/>
  <c r="AH332" i="18"/>
  <c r="AG332" i="18" s="1"/>
  <c r="CC287" i="18" l="1"/>
  <c r="CK287" i="18" s="1"/>
  <c r="AD291" i="18"/>
  <c r="AC291" i="18" s="1"/>
  <c r="CC288" i="18" s="1"/>
  <c r="CK288" i="18" s="1"/>
  <c r="AB291" i="18"/>
  <c r="AA291" i="18" s="1"/>
  <c r="AT380" i="18"/>
  <c r="AS380" i="18" s="1"/>
  <c r="AV380" i="18"/>
  <c r="AU380" i="18" s="1"/>
  <c r="CF377" i="18" s="1"/>
  <c r="AJ333" i="18"/>
  <c r="AI333" i="18" s="1"/>
  <c r="CD330" i="18" s="1"/>
  <c r="AH333" i="18"/>
  <c r="AG333" i="18" s="1"/>
  <c r="AB292" i="18" l="1"/>
  <c r="AA292" i="18" s="1"/>
  <c r="AD292" i="18"/>
  <c r="AC292" i="18" s="1"/>
  <c r="AT381" i="18"/>
  <c r="AS381" i="18" s="1"/>
  <c r="AV381" i="18"/>
  <c r="AU381" i="18" s="1"/>
  <c r="CF378" i="18" s="1"/>
  <c r="AH334" i="18"/>
  <c r="AG334" i="18" s="1"/>
  <c r="AJ334" i="18"/>
  <c r="AI334" i="18" s="1"/>
  <c r="CD331" i="18" s="1"/>
  <c r="CC289" i="18" l="1"/>
  <c r="CK289" i="18" s="1"/>
  <c r="AB293" i="18"/>
  <c r="AA293" i="18" s="1"/>
  <c r="AD293" i="18"/>
  <c r="AC293" i="18" s="1"/>
  <c r="CC290" i="18" s="1"/>
  <c r="CK290" i="18" s="1"/>
  <c r="AT382" i="18"/>
  <c r="AS382" i="18" s="1"/>
  <c r="AV382" i="18"/>
  <c r="AU382" i="18" s="1"/>
  <c r="CF379" i="18" s="1"/>
  <c r="AH335" i="18"/>
  <c r="AG335" i="18" s="1"/>
  <c r="AJ335" i="18"/>
  <c r="AI335" i="18" s="1"/>
  <c r="CD332" i="18" s="1"/>
  <c r="AD294" i="18" l="1"/>
  <c r="AC294" i="18" s="1"/>
  <c r="AB294" i="18"/>
  <c r="AA294" i="18" s="1"/>
  <c r="AT383" i="18"/>
  <c r="AS383" i="18" s="1"/>
  <c r="AV383" i="18"/>
  <c r="AU383" i="18" s="1"/>
  <c r="CF380" i="18" s="1"/>
  <c r="AJ336" i="18"/>
  <c r="AI336" i="18" s="1"/>
  <c r="CD333" i="18" s="1"/>
  <c r="AH336" i="18"/>
  <c r="AG336" i="18" s="1"/>
  <c r="AD295" i="18" l="1"/>
  <c r="AC295" i="18" s="1"/>
  <c r="CC292" i="18" s="1"/>
  <c r="CK292" i="18" s="1"/>
  <c r="AB295" i="18"/>
  <c r="AA295" i="18" s="1"/>
  <c r="CC291" i="18"/>
  <c r="CK291" i="18" s="1"/>
  <c r="AT384" i="18"/>
  <c r="AS384" i="18" s="1"/>
  <c r="AV384" i="18"/>
  <c r="AU384" i="18" s="1"/>
  <c r="CF381" i="18" s="1"/>
  <c r="AJ337" i="18"/>
  <c r="AI337" i="18" s="1"/>
  <c r="CD334" i="18" s="1"/>
  <c r="AH337" i="18"/>
  <c r="AG337" i="18" s="1"/>
  <c r="AD296" i="18" l="1"/>
  <c r="AC296" i="18" s="1"/>
  <c r="AB296" i="18"/>
  <c r="AA296" i="18" s="1"/>
  <c r="AT385" i="18"/>
  <c r="AS385" i="18" s="1"/>
  <c r="AV385" i="18"/>
  <c r="AU385" i="18" s="1"/>
  <c r="CF382" i="18" s="1"/>
  <c r="AH338" i="18"/>
  <c r="AG338" i="18" s="1"/>
  <c r="AJ338" i="18"/>
  <c r="AI338" i="18" s="1"/>
  <c r="CD335" i="18" s="1"/>
  <c r="CC293" i="18" l="1"/>
  <c r="CK293" i="18" s="1"/>
  <c r="AB297" i="18"/>
  <c r="AA297" i="18" s="1"/>
  <c r="AD297" i="18"/>
  <c r="AC297" i="18" s="1"/>
  <c r="CC294" i="18" s="1"/>
  <c r="CK294" i="18" s="1"/>
  <c r="AT386" i="18"/>
  <c r="AS386" i="18" s="1"/>
  <c r="AV386" i="18"/>
  <c r="AU386" i="18" s="1"/>
  <c r="CF383" i="18" s="1"/>
  <c r="AH339" i="18"/>
  <c r="AG339" i="18" s="1"/>
  <c r="AJ339" i="18"/>
  <c r="AI339" i="18" s="1"/>
  <c r="CD336" i="18" s="1"/>
  <c r="AB298" i="18" l="1"/>
  <c r="AA298" i="18" s="1"/>
  <c r="AD298" i="18"/>
  <c r="AC298" i="18" s="1"/>
  <c r="AT387" i="18"/>
  <c r="AS387" i="18" s="1"/>
  <c r="AV387" i="18"/>
  <c r="AU387" i="18" s="1"/>
  <c r="CF384" i="18" s="1"/>
  <c r="AJ340" i="18"/>
  <c r="AI340" i="18" s="1"/>
  <c r="CD337" i="18" s="1"/>
  <c r="AH340" i="18"/>
  <c r="AG340" i="18" s="1"/>
  <c r="CC295" i="18" l="1"/>
  <c r="CK295" i="18" s="1"/>
  <c r="AB299" i="18"/>
  <c r="AA299" i="18" s="1"/>
  <c r="AD299" i="18"/>
  <c r="AC299" i="18" s="1"/>
  <c r="AT388" i="18"/>
  <c r="AS388" i="18" s="1"/>
  <c r="AV388" i="18"/>
  <c r="AU388" i="18" s="1"/>
  <c r="CF385" i="18" s="1"/>
  <c r="AJ341" i="18"/>
  <c r="AI341" i="18" s="1"/>
  <c r="CD338" i="18" s="1"/>
  <c r="AH341" i="18"/>
  <c r="AG341" i="18" s="1"/>
  <c r="CC296" i="18" l="1"/>
  <c r="CK296" i="18" s="1"/>
  <c r="AD300" i="18"/>
  <c r="AC300" i="18" s="1"/>
  <c r="CC297" i="18" s="1"/>
  <c r="CK297" i="18" s="1"/>
  <c r="AB300" i="18"/>
  <c r="AA300" i="18" s="1"/>
  <c r="AT389" i="18"/>
  <c r="AS389" i="18" s="1"/>
  <c r="AV389" i="18"/>
  <c r="AU389" i="18" s="1"/>
  <c r="CF386" i="18" s="1"/>
  <c r="AJ342" i="18"/>
  <c r="AI342" i="18" s="1"/>
  <c r="CD339" i="18" s="1"/>
  <c r="AH342" i="18"/>
  <c r="AG342" i="18" s="1"/>
  <c r="AD301" i="18" l="1"/>
  <c r="AC301" i="18" s="1"/>
  <c r="AB301" i="18"/>
  <c r="AA301" i="18" s="1"/>
  <c r="AT390" i="18"/>
  <c r="AS390" i="18" s="1"/>
  <c r="AV390" i="18"/>
  <c r="AU390" i="18" s="1"/>
  <c r="CF387" i="18" s="1"/>
  <c r="AJ343" i="18"/>
  <c r="AI343" i="18" s="1"/>
  <c r="CD340" i="18" s="1"/>
  <c r="AH343" i="18"/>
  <c r="AG343" i="18" s="1"/>
  <c r="AD302" i="18" l="1"/>
  <c r="AC302" i="18" s="1"/>
  <c r="CC299" i="18" s="1"/>
  <c r="CK299" i="18" s="1"/>
  <c r="AB302" i="18"/>
  <c r="AA302" i="18" s="1"/>
  <c r="CC298" i="18"/>
  <c r="CK298" i="18" s="1"/>
  <c r="AT391" i="18"/>
  <c r="AS391" i="18" s="1"/>
  <c r="AV391" i="18"/>
  <c r="AU391" i="18" s="1"/>
  <c r="CF388" i="18" s="1"/>
  <c r="AJ344" i="18"/>
  <c r="AI344" i="18" s="1"/>
  <c r="CD341" i="18" s="1"/>
  <c r="AH344" i="18"/>
  <c r="AG344" i="18" s="1"/>
  <c r="AD303" i="18" l="1"/>
  <c r="AC303" i="18" s="1"/>
  <c r="CC300" i="18" s="1"/>
  <c r="CK300" i="18" s="1"/>
  <c r="AB303" i="18"/>
  <c r="AA303" i="18" s="1"/>
  <c r="AT392" i="18"/>
  <c r="AS392" i="18" s="1"/>
  <c r="AV392" i="18"/>
  <c r="AU392" i="18" s="1"/>
  <c r="CF389" i="18" s="1"/>
  <c r="AH345" i="18"/>
  <c r="AG345" i="18" s="1"/>
  <c r="AJ345" i="18"/>
  <c r="AI345" i="18" s="1"/>
  <c r="CD342" i="18" s="1"/>
  <c r="AD304" i="18" l="1"/>
  <c r="AC304" i="18" s="1"/>
  <c r="CC301" i="18" s="1"/>
  <c r="CK301" i="18" s="1"/>
  <c r="AB304" i="18"/>
  <c r="AA304" i="18" s="1"/>
  <c r="AT393" i="18"/>
  <c r="AS393" i="18" s="1"/>
  <c r="AV393" i="18"/>
  <c r="AU393" i="18" s="1"/>
  <c r="CF390" i="18" s="1"/>
  <c r="AJ346" i="18"/>
  <c r="AI346" i="18" s="1"/>
  <c r="CD343" i="18" s="1"/>
  <c r="AH346" i="18"/>
  <c r="AG346" i="18" s="1"/>
  <c r="AB305" i="18" l="1"/>
  <c r="AA305" i="18" s="1"/>
  <c r="AD305" i="18"/>
  <c r="AC305" i="18" s="1"/>
  <c r="CC302" i="18" s="1"/>
  <c r="CK302" i="18" s="1"/>
  <c r="AT394" i="18"/>
  <c r="AS394" i="18" s="1"/>
  <c r="AV394" i="18"/>
  <c r="AU394" i="18" s="1"/>
  <c r="CF391" i="18" s="1"/>
  <c r="AJ347" i="18"/>
  <c r="AI347" i="18" s="1"/>
  <c r="CD344" i="18" s="1"/>
  <c r="AH347" i="18"/>
  <c r="AG347" i="18" s="1"/>
  <c r="AD306" i="18" l="1"/>
  <c r="AC306" i="18" s="1"/>
  <c r="AB306" i="18"/>
  <c r="AA306" i="18" s="1"/>
  <c r="AT395" i="18"/>
  <c r="AS395" i="18" s="1"/>
  <c r="AV395" i="18"/>
  <c r="AU395" i="18" s="1"/>
  <c r="CF392" i="18" s="1"/>
  <c r="AJ348" i="18"/>
  <c r="AI348" i="18" s="1"/>
  <c r="CD345" i="18" s="1"/>
  <c r="AH348" i="18"/>
  <c r="AG348" i="18" s="1"/>
  <c r="AD307" i="18" l="1"/>
  <c r="AC307" i="18" s="1"/>
  <c r="CC304" i="18" s="1"/>
  <c r="CK304" i="18" s="1"/>
  <c r="AB307" i="18"/>
  <c r="AA307" i="18" s="1"/>
  <c r="CC303" i="18"/>
  <c r="CK303" i="18" s="1"/>
  <c r="AT396" i="18"/>
  <c r="AS396" i="18" s="1"/>
  <c r="AV396" i="18"/>
  <c r="AU396" i="18" s="1"/>
  <c r="CF393" i="18" s="1"/>
  <c r="AJ349" i="18"/>
  <c r="AI349" i="18" s="1"/>
  <c r="CD346" i="18" s="1"/>
  <c r="AH349" i="18"/>
  <c r="AG349" i="18" s="1"/>
  <c r="AB308" i="18" l="1"/>
  <c r="AA308" i="18" s="1"/>
  <c r="AD308" i="18"/>
  <c r="AC308" i="18" s="1"/>
  <c r="AT397" i="18"/>
  <c r="AS397" i="18" s="1"/>
  <c r="AV397" i="18"/>
  <c r="AU397" i="18" s="1"/>
  <c r="CF394" i="18" s="1"/>
  <c r="AJ350" i="18"/>
  <c r="AI350" i="18" s="1"/>
  <c r="CD347" i="18" s="1"/>
  <c r="AH350" i="18"/>
  <c r="AG350" i="18" s="1"/>
  <c r="CC305" i="18" l="1"/>
  <c r="CK305" i="18" s="1"/>
  <c r="AB309" i="18"/>
  <c r="AA309" i="18" s="1"/>
  <c r="AD309" i="18"/>
  <c r="AC309" i="18" s="1"/>
  <c r="CC306" i="18" s="1"/>
  <c r="CK306" i="18" s="1"/>
  <c r="CF405" i="18"/>
  <c r="AT398" i="18"/>
  <c r="AS398" i="18" s="1"/>
  <c r="AV398" i="18"/>
  <c r="AU398" i="18" s="1"/>
  <c r="CF395" i="18" s="1"/>
  <c r="AJ351" i="18"/>
  <c r="AI351" i="18" s="1"/>
  <c r="CD348" i="18" s="1"/>
  <c r="AH351" i="18"/>
  <c r="AG351" i="18" s="1"/>
  <c r="AD310" i="18" l="1"/>
  <c r="AC310" i="18" s="1"/>
  <c r="AB310" i="18"/>
  <c r="AA310" i="18" s="1"/>
  <c r="CF406" i="18"/>
  <c r="AT399" i="18"/>
  <c r="AS399" i="18" s="1"/>
  <c r="AV399" i="18"/>
  <c r="AU399" i="18" s="1"/>
  <c r="CF396" i="18" s="1"/>
  <c r="AJ352" i="18"/>
  <c r="AI352" i="18" s="1"/>
  <c r="CD349" i="18" s="1"/>
  <c r="AH352" i="18"/>
  <c r="AG352" i="18" s="1"/>
  <c r="AD311" i="18" l="1"/>
  <c r="AC311" i="18" s="1"/>
  <c r="AB311" i="18"/>
  <c r="AA311" i="18" s="1"/>
  <c r="CC307" i="18"/>
  <c r="CK307" i="18" s="1"/>
  <c r="CF407" i="18"/>
  <c r="AT400" i="18"/>
  <c r="AS400" i="18" s="1"/>
  <c r="AV400" i="18"/>
  <c r="AU400" i="18" s="1"/>
  <c r="CF397" i="18" s="1"/>
  <c r="AJ353" i="18"/>
  <c r="AI353" i="18" s="1"/>
  <c r="CD350" i="18" s="1"/>
  <c r="AH353" i="18"/>
  <c r="AG353" i="18" s="1"/>
  <c r="CC308" i="18" l="1"/>
  <c r="CK308" i="18" s="1"/>
  <c r="AB312" i="18"/>
  <c r="AA312" i="18" s="1"/>
  <c r="AD312" i="18"/>
  <c r="AC312" i="18" s="1"/>
  <c r="CF408" i="18"/>
  <c r="AT401" i="18"/>
  <c r="AS401" i="18" s="1"/>
  <c r="AV401" i="18"/>
  <c r="AU401" i="18" s="1"/>
  <c r="CF398" i="18" s="1"/>
  <c r="AJ354" i="18"/>
  <c r="AI354" i="18" s="1"/>
  <c r="CD351" i="18" s="1"/>
  <c r="AH354" i="18"/>
  <c r="AG354" i="18" s="1"/>
  <c r="AD313" i="18" l="1"/>
  <c r="AC313" i="18" s="1"/>
  <c r="CC310" i="18" s="1"/>
  <c r="CK310" i="18" s="1"/>
  <c r="AB313" i="18"/>
  <c r="AA313" i="18" s="1"/>
  <c r="CC309" i="18"/>
  <c r="CK309" i="18" s="1"/>
  <c r="CF409" i="18"/>
  <c r="AT402" i="18"/>
  <c r="AS402" i="18" s="1"/>
  <c r="AV402" i="18"/>
  <c r="AU402" i="18" s="1"/>
  <c r="CF399" i="18" s="1"/>
  <c r="AJ355" i="18"/>
  <c r="AI355" i="18" s="1"/>
  <c r="CD352" i="18" s="1"/>
  <c r="AH355" i="18"/>
  <c r="AG355" i="18" s="1"/>
  <c r="AD314" i="18" l="1"/>
  <c r="AC314" i="18" s="1"/>
  <c r="CC311" i="18" s="1"/>
  <c r="CK311" i="18" s="1"/>
  <c r="AB314" i="18"/>
  <c r="AA314" i="18" s="1"/>
  <c r="CF410" i="18"/>
  <c r="AT403" i="18"/>
  <c r="AS403" i="18" s="1"/>
  <c r="AV403" i="18"/>
  <c r="AU403" i="18" s="1"/>
  <c r="CF400" i="18" s="1"/>
  <c r="AJ356" i="18"/>
  <c r="AI356" i="18" s="1"/>
  <c r="CD353" i="18" s="1"/>
  <c r="AH356" i="18"/>
  <c r="AG356" i="18" s="1"/>
  <c r="AD315" i="18" l="1"/>
  <c r="AC315" i="18" s="1"/>
  <c r="AB315" i="18"/>
  <c r="AA315" i="18" s="1"/>
  <c r="CF411" i="18"/>
  <c r="CF416" i="18"/>
  <c r="AT404" i="18"/>
  <c r="AS404" i="18" s="1"/>
  <c r="AV404" i="18"/>
  <c r="AU404" i="18" s="1"/>
  <c r="CF401" i="18" s="1"/>
  <c r="AJ357" i="18"/>
  <c r="AI357" i="18" s="1"/>
  <c r="CD354" i="18" s="1"/>
  <c r="AH357" i="18"/>
  <c r="AG357" i="18" s="1"/>
  <c r="AB316" i="18" l="1"/>
  <c r="AA316" i="18" s="1"/>
  <c r="AD316" i="18"/>
  <c r="AC316" i="18" s="1"/>
  <c r="CC312" i="18"/>
  <c r="CK312" i="18" s="1"/>
  <c r="CF412" i="18"/>
  <c r="CF417" i="18"/>
  <c r="AT405" i="18"/>
  <c r="AS405" i="18" s="1"/>
  <c r="AV405" i="18"/>
  <c r="AU405" i="18" s="1"/>
  <c r="CF402" i="18" s="1"/>
  <c r="AJ358" i="18"/>
  <c r="AI358" i="18" s="1"/>
  <c r="CD355" i="18" s="1"/>
  <c r="AH358" i="18"/>
  <c r="AG358" i="18" s="1"/>
  <c r="CC313" i="18" l="1"/>
  <c r="CK313" i="18" s="1"/>
  <c r="AD317" i="18"/>
  <c r="AC317" i="18" s="1"/>
  <c r="AB317" i="18"/>
  <c r="AA317" i="18" s="1"/>
  <c r="CF413" i="18"/>
  <c r="CF418" i="18"/>
  <c r="AT406" i="18"/>
  <c r="AS406" i="18" s="1"/>
  <c r="AV406" i="18"/>
  <c r="AU406" i="18" s="1"/>
  <c r="CF403" i="18" s="1"/>
  <c r="AJ359" i="18"/>
  <c r="AI359" i="18" s="1"/>
  <c r="CD356" i="18" s="1"/>
  <c r="AH359" i="18"/>
  <c r="AG359" i="18" s="1"/>
  <c r="CC314" i="18" l="1"/>
  <c r="CK314" i="18" s="1"/>
  <c r="AB318" i="18"/>
  <c r="AA318" i="18" s="1"/>
  <c r="AD318" i="18"/>
  <c r="AC318" i="18" s="1"/>
  <c r="CF414" i="18"/>
  <c r="CF419" i="18"/>
  <c r="AT407" i="18"/>
  <c r="AS407" i="18" s="1"/>
  <c r="AV407" i="18"/>
  <c r="AU407" i="18" s="1"/>
  <c r="CF404" i="18" s="1"/>
  <c r="AJ360" i="18"/>
  <c r="AI360" i="18" s="1"/>
  <c r="CD357" i="18" s="1"/>
  <c r="AH360" i="18"/>
  <c r="AG360" i="18" s="1"/>
  <c r="AV408" i="18" l="1"/>
  <c r="AU408" i="18" s="1"/>
  <c r="AT408" i="18"/>
  <c r="AS408" i="18" s="1"/>
  <c r="CC315" i="18"/>
  <c r="CK315" i="18" s="1"/>
  <c r="AD319" i="18"/>
  <c r="AC319" i="18" s="1"/>
  <c r="CC316" i="18" s="1"/>
  <c r="CK316" i="18" s="1"/>
  <c r="AB319" i="18"/>
  <c r="AA319" i="18" s="1"/>
  <c r="CF415" i="18"/>
  <c r="CF420" i="18"/>
  <c r="AJ361" i="18"/>
  <c r="AI361" i="18" s="1"/>
  <c r="CD358" i="18" s="1"/>
  <c r="AH361" i="18"/>
  <c r="AG361" i="18" s="1"/>
  <c r="AV409" i="18" l="1"/>
  <c r="AU409" i="18" s="1"/>
  <c r="AT409" i="18"/>
  <c r="AS409" i="18" s="1"/>
  <c r="AD320" i="18"/>
  <c r="AC320" i="18" s="1"/>
  <c r="AB320" i="18"/>
  <c r="AA320" i="18" s="1"/>
  <c r="AJ362" i="18"/>
  <c r="AI362" i="18" s="1"/>
  <c r="CD359" i="18" s="1"/>
  <c r="AH362" i="18"/>
  <c r="AG362" i="18" s="1"/>
  <c r="AV410" i="18" l="1"/>
  <c r="AU410" i="18" s="1"/>
  <c r="AT410" i="18"/>
  <c r="AS410" i="18" s="1"/>
  <c r="AD321" i="18"/>
  <c r="AC321" i="18" s="1"/>
  <c r="CC318" i="18" s="1"/>
  <c r="CK318" i="18" s="1"/>
  <c r="AB321" i="18"/>
  <c r="AA321" i="18" s="1"/>
  <c r="CC317" i="18"/>
  <c r="CK317" i="18" s="1"/>
  <c r="AJ363" i="18"/>
  <c r="AI363" i="18" s="1"/>
  <c r="CD360" i="18" s="1"/>
  <c r="AH363" i="18"/>
  <c r="AG363" i="18" s="1"/>
  <c r="AT411" i="18" l="1"/>
  <c r="AS411" i="18" s="1"/>
  <c r="AV411" i="18"/>
  <c r="AU411" i="18" s="1"/>
  <c r="AD322" i="18"/>
  <c r="AC322" i="18" s="1"/>
  <c r="AB322" i="18"/>
  <c r="AA322" i="18" s="1"/>
  <c r="AJ364" i="18"/>
  <c r="AI364" i="18" s="1"/>
  <c r="CD361" i="18" s="1"/>
  <c r="AH364" i="18"/>
  <c r="AG364" i="18" s="1"/>
  <c r="AT412" i="18" l="1"/>
  <c r="AS412" i="18" s="1"/>
  <c r="AV412" i="18"/>
  <c r="AU412" i="18" s="1"/>
  <c r="AD323" i="18"/>
  <c r="AC323" i="18" s="1"/>
  <c r="AB323" i="18"/>
  <c r="AA323" i="18" s="1"/>
  <c r="CC319" i="18"/>
  <c r="CK319" i="18" s="1"/>
  <c r="AJ365" i="18"/>
  <c r="AI365" i="18" s="1"/>
  <c r="CD362" i="18" s="1"/>
  <c r="AH365" i="18"/>
  <c r="AG365" i="18" s="1"/>
  <c r="AT413" i="18" l="1"/>
  <c r="AS413" i="18" s="1"/>
  <c r="AV413" i="18"/>
  <c r="AU413" i="18" s="1"/>
  <c r="CC320" i="18"/>
  <c r="CK320" i="18" s="1"/>
  <c r="AD324" i="18"/>
  <c r="AC324" i="18" s="1"/>
  <c r="CC321" i="18" s="1"/>
  <c r="CK321" i="18" s="1"/>
  <c r="AB324" i="18"/>
  <c r="AA324" i="18" s="1"/>
  <c r="AJ366" i="18"/>
  <c r="AI366" i="18" s="1"/>
  <c r="CD363" i="18" s="1"/>
  <c r="AH366" i="18"/>
  <c r="AG366" i="18" s="1"/>
  <c r="AT414" i="18" l="1"/>
  <c r="AS414" i="18" s="1"/>
  <c r="AV414" i="18"/>
  <c r="AU414" i="18" s="1"/>
  <c r="AB325" i="18"/>
  <c r="AA325" i="18" s="1"/>
  <c r="AD325" i="18"/>
  <c r="AC325" i="18" s="1"/>
  <c r="AJ367" i="18"/>
  <c r="AI367" i="18" s="1"/>
  <c r="CD364" i="18" s="1"/>
  <c r="AH367" i="18"/>
  <c r="AG367" i="18" s="1"/>
  <c r="AV415" i="18" l="1"/>
  <c r="AU415" i="18" s="1"/>
  <c r="AT415" i="18"/>
  <c r="AS415" i="18" s="1"/>
  <c r="AB326" i="18"/>
  <c r="AA326" i="18" s="1"/>
  <c r="AD326" i="18"/>
  <c r="AC326" i="18" s="1"/>
  <c r="CC323" i="18" s="1"/>
  <c r="CK323" i="18" s="1"/>
  <c r="CC322" i="18"/>
  <c r="CK322" i="18" s="1"/>
  <c r="AJ368" i="18"/>
  <c r="AI368" i="18" s="1"/>
  <c r="CD365" i="18" s="1"/>
  <c r="AH368" i="18"/>
  <c r="AG368" i="18" s="1"/>
  <c r="AV416" i="18" l="1"/>
  <c r="AU416" i="18" s="1"/>
  <c r="AT416" i="18"/>
  <c r="AS416" i="18" s="1"/>
  <c r="AD327" i="18"/>
  <c r="AC327" i="18" s="1"/>
  <c r="AB327" i="18"/>
  <c r="AA327" i="18" s="1"/>
  <c r="AJ369" i="18"/>
  <c r="AI369" i="18" s="1"/>
  <c r="CD366" i="18" s="1"/>
  <c r="AH369" i="18"/>
  <c r="AG369" i="18" s="1"/>
  <c r="AT417" i="18" l="1"/>
  <c r="AS417" i="18" s="1"/>
  <c r="AV417" i="18"/>
  <c r="AU417" i="18" s="1"/>
  <c r="AD328" i="18"/>
  <c r="AC328" i="18" s="1"/>
  <c r="CC325" i="18" s="1"/>
  <c r="CK325" i="18" s="1"/>
  <c r="AB328" i="18"/>
  <c r="AA328" i="18" s="1"/>
  <c r="CC324" i="18"/>
  <c r="CK324" i="18" s="1"/>
  <c r="AJ370" i="18"/>
  <c r="AI370" i="18" s="1"/>
  <c r="CD367" i="18" s="1"/>
  <c r="AH370" i="18"/>
  <c r="AG370" i="18" s="1"/>
  <c r="AV418" i="18" l="1"/>
  <c r="AU418" i="18" s="1"/>
  <c r="AT418" i="18"/>
  <c r="AS418" i="18" s="1"/>
  <c r="AD329" i="18"/>
  <c r="AC329" i="18" s="1"/>
  <c r="AB329" i="18"/>
  <c r="AA329" i="18" s="1"/>
  <c r="AJ371" i="18"/>
  <c r="AI371" i="18" s="1"/>
  <c r="CD368" i="18" s="1"/>
  <c r="AH371" i="18"/>
  <c r="AG371" i="18" s="1"/>
  <c r="AT419" i="18" l="1"/>
  <c r="AS419" i="18" s="1"/>
  <c r="AV419" i="18"/>
  <c r="AU419" i="18" s="1"/>
  <c r="AD330" i="18"/>
  <c r="AC330" i="18" s="1"/>
  <c r="CC327" i="18" s="1"/>
  <c r="CK327" i="18" s="1"/>
  <c r="AB330" i="18"/>
  <c r="AA330" i="18" s="1"/>
  <c r="CC326" i="18"/>
  <c r="CK326" i="18" s="1"/>
  <c r="AJ372" i="18"/>
  <c r="AI372" i="18" s="1"/>
  <c r="CD369" i="18" s="1"/>
  <c r="AH372" i="18"/>
  <c r="AG372" i="18" s="1"/>
  <c r="AT420" i="18" l="1"/>
  <c r="AS420" i="18" s="1"/>
  <c r="AV420" i="18"/>
  <c r="AU420" i="18" s="1"/>
  <c r="AD331" i="18"/>
  <c r="AC331" i="18" s="1"/>
  <c r="AB331" i="18"/>
  <c r="AA331" i="18" s="1"/>
  <c r="AJ373" i="18"/>
  <c r="AI373" i="18" s="1"/>
  <c r="CD370" i="18" s="1"/>
  <c r="AH373" i="18"/>
  <c r="AG373" i="18" s="1"/>
  <c r="AT421" i="18" l="1"/>
  <c r="AS421" i="18" s="1"/>
  <c r="AV421" i="18"/>
  <c r="AU421" i="18" s="1"/>
  <c r="AD332" i="18"/>
  <c r="AC332" i="18" s="1"/>
  <c r="AB332" i="18"/>
  <c r="AA332" i="18" s="1"/>
  <c r="CC328" i="18"/>
  <c r="CK328" i="18" s="1"/>
  <c r="AJ374" i="18"/>
  <c r="AI374" i="18" s="1"/>
  <c r="CD371" i="18" s="1"/>
  <c r="AH374" i="18"/>
  <c r="AG374" i="18" s="1"/>
  <c r="AV422" i="18" l="1"/>
  <c r="AU422" i="18" s="1"/>
  <c r="AT422" i="18"/>
  <c r="AS422" i="18" s="1"/>
  <c r="AD333" i="18"/>
  <c r="AC333" i="18" s="1"/>
  <c r="CC330" i="18" s="1"/>
  <c r="CK330" i="18" s="1"/>
  <c r="AB333" i="18"/>
  <c r="AA333" i="18" s="1"/>
  <c r="CC329" i="18"/>
  <c r="CK329" i="18" s="1"/>
  <c r="AJ375" i="18"/>
  <c r="AI375" i="18" s="1"/>
  <c r="CD372" i="18" s="1"/>
  <c r="AH375" i="18"/>
  <c r="AG375" i="18" s="1"/>
  <c r="AT423" i="18" l="1"/>
  <c r="AS423" i="18" s="1"/>
  <c r="AV423" i="18"/>
  <c r="AU423" i="18" s="1"/>
  <c r="AB334" i="18"/>
  <c r="AA334" i="18" s="1"/>
  <c r="AD334" i="18"/>
  <c r="AC334" i="18" s="1"/>
  <c r="AJ376" i="18"/>
  <c r="AI376" i="18" s="1"/>
  <c r="CD373" i="18" s="1"/>
  <c r="AH376" i="18"/>
  <c r="AG376" i="18" s="1"/>
  <c r="AD335" i="18" l="1"/>
  <c r="AC335" i="18" s="1"/>
  <c r="AB335" i="18"/>
  <c r="AA335" i="18" s="1"/>
  <c r="CC331" i="18"/>
  <c r="CK331" i="18" s="1"/>
  <c r="AJ377" i="18"/>
  <c r="AI377" i="18" s="1"/>
  <c r="CD374" i="18" s="1"/>
  <c r="AH377" i="18"/>
  <c r="AG377" i="18" s="1"/>
  <c r="CC332" i="18" l="1"/>
  <c r="CK332" i="18" s="1"/>
  <c r="AD336" i="18"/>
  <c r="AC336" i="18" s="1"/>
  <c r="CC333" i="18" s="1"/>
  <c r="CK333" i="18" s="1"/>
  <c r="AB336" i="18"/>
  <c r="AA336" i="18" s="1"/>
  <c r="AH378" i="18"/>
  <c r="AG378" i="18" s="1"/>
  <c r="AJ378" i="18"/>
  <c r="AI378" i="18" s="1"/>
  <c r="CD375" i="18" s="1"/>
  <c r="AD337" i="18" l="1"/>
  <c r="AC337" i="18" s="1"/>
  <c r="AB337" i="18"/>
  <c r="AA337" i="18" s="1"/>
  <c r="AH379" i="18"/>
  <c r="AG379" i="18" s="1"/>
  <c r="AJ379" i="18"/>
  <c r="AI379" i="18" s="1"/>
  <c r="CD376" i="18" s="1"/>
  <c r="AD338" i="18" l="1"/>
  <c r="AC338" i="18" s="1"/>
  <c r="AB338" i="18"/>
  <c r="AA338" i="18" s="1"/>
  <c r="CC334" i="18"/>
  <c r="CK334" i="18" s="1"/>
  <c r="AH380" i="18"/>
  <c r="AG380" i="18" s="1"/>
  <c r="AJ380" i="18"/>
  <c r="AI380" i="18" s="1"/>
  <c r="CD377" i="18" s="1"/>
  <c r="CC335" i="18" l="1"/>
  <c r="CK335" i="18" s="1"/>
  <c r="AD339" i="18"/>
  <c r="AC339" i="18" s="1"/>
  <c r="CC336" i="18" s="1"/>
  <c r="CK336" i="18" s="1"/>
  <c r="AB339" i="18"/>
  <c r="AA339" i="18" s="1"/>
  <c r="AH381" i="18"/>
  <c r="AG381" i="18" s="1"/>
  <c r="AJ381" i="18"/>
  <c r="AI381" i="18" s="1"/>
  <c r="CD378" i="18" s="1"/>
  <c r="AD340" i="18" l="1"/>
  <c r="AC340" i="18" s="1"/>
  <c r="AB340" i="18"/>
  <c r="AA340" i="18" s="1"/>
  <c r="AH382" i="18"/>
  <c r="AG382" i="18" s="1"/>
  <c r="AJ382" i="18"/>
  <c r="AI382" i="18" s="1"/>
  <c r="CD379" i="18" s="1"/>
  <c r="AB341" i="18" l="1"/>
  <c r="AA341" i="18" s="1"/>
  <c r="AD341" i="18"/>
  <c r="AC341" i="18" s="1"/>
  <c r="CC338" i="18" s="1"/>
  <c r="CK338" i="18" s="1"/>
  <c r="CC337" i="18"/>
  <c r="CK337" i="18" s="1"/>
  <c r="AH383" i="18"/>
  <c r="AG383" i="18" s="1"/>
  <c r="AJ383" i="18"/>
  <c r="AI383" i="18" s="1"/>
  <c r="CD380" i="18" s="1"/>
  <c r="AB342" i="18" l="1"/>
  <c r="AA342" i="18" s="1"/>
  <c r="AD342" i="18"/>
  <c r="AC342" i="18" s="1"/>
  <c r="AH384" i="18"/>
  <c r="AG384" i="18" s="1"/>
  <c r="AJ384" i="18"/>
  <c r="AI384" i="18" s="1"/>
  <c r="CD381" i="18" s="1"/>
  <c r="CC339" i="18" l="1"/>
  <c r="CK339" i="18" s="1"/>
  <c r="AD343" i="18"/>
  <c r="AC343" i="18" s="1"/>
  <c r="AB343" i="18"/>
  <c r="AA343" i="18" s="1"/>
  <c r="AH385" i="18"/>
  <c r="AG385" i="18" s="1"/>
  <c r="AJ385" i="18"/>
  <c r="AI385" i="18" s="1"/>
  <c r="CD382" i="18" s="1"/>
  <c r="CC340" i="18" l="1"/>
  <c r="CK340" i="18" s="1"/>
  <c r="AB344" i="18"/>
  <c r="AA344" i="18" s="1"/>
  <c r="AD344" i="18"/>
  <c r="AC344" i="18" s="1"/>
  <c r="AH386" i="18"/>
  <c r="AG386" i="18" s="1"/>
  <c r="AJ386" i="18"/>
  <c r="AI386" i="18" s="1"/>
  <c r="CD383" i="18" s="1"/>
  <c r="AD345" i="18" l="1"/>
  <c r="AC345" i="18" s="1"/>
  <c r="CC342" i="18" s="1"/>
  <c r="CK342" i="18" s="1"/>
  <c r="AB345" i="18"/>
  <c r="AA345" i="18" s="1"/>
  <c r="CC341" i="18"/>
  <c r="CK341" i="18" s="1"/>
  <c r="AH387" i="18"/>
  <c r="AG387" i="18" s="1"/>
  <c r="AJ387" i="18"/>
  <c r="AI387" i="18" s="1"/>
  <c r="CD384" i="18" s="1"/>
  <c r="AD346" i="18" l="1"/>
  <c r="AC346" i="18" s="1"/>
  <c r="CC343" i="18" s="1"/>
  <c r="CK343" i="18" s="1"/>
  <c r="AB346" i="18"/>
  <c r="AA346" i="18" s="1"/>
  <c r="AH388" i="18"/>
  <c r="AG388" i="18" s="1"/>
  <c r="AJ388" i="18"/>
  <c r="AI388" i="18" s="1"/>
  <c r="CD385" i="18" s="1"/>
  <c r="AD347" i="18" l="1"/>
  <c r="AC347" i="18" s="1"/>
  <c r="CC344" i="18" s="1"/>
  <c r="CK344" i="18" s="1"/>
  <c r="AB347" i="18"/>
  <c r="AA347" i="18" s="1"/>
  <c r="AH389" i="18"/>
  <c r="AG389" i="18" s="1"/>
  <c r="AJ389" i="18"/>
  <c r="AI389" i="18" s="1"/>
  <c r="CD386" i="18" s="1"/>
  <c r="AB348" i="18" l="1"/>
  <c r="AA348" i="18" s="1"/>
  <c r="AD348" i="18"/>
  <c r="AC348" i="18" s="1"/>
  <c r="AH390" i="18"/>
  <c r="AG390" i="18" s="1"/>
  <c r="AJ390" i="18"/>
  <c r="AI390" i="18" s="1"/>
  <c r="CD387" i="18" s="1"/>
  <c r="CC345" i="18" l="1"/>
  <c r="CK345" i="18" s="1"/>
  <c r="AB349" i="18"/>
  <c r="AA349" i="18" s="1"/>
  <c r="AD349" i="18"/>
  <c r="AC349" i="18" s="1"/>
  <c r="AH391" i="18"/>
  <c r="AG391" i="18" s="1"/>
  <c r="AJ391" i="18"/>
  <c r="AI391" i="18" s="1"/>
  <c r="CD388" i="18" s="1"/>
  <c r="CC346" i="18" l="1"/>
  <c r="CK346" i="18" s="1"/>
  <c r="AD350" i="18"/>
  <c r="AC350" i="18" s="1"/>
  <c r="CC347" i="18" s="1"/>
  <c r="CK347" i="18" s="1"/>
  <c r="AB350" i="18"/>
  <c r="AA350" i="18" s="1"/>
  <c r="AH392" i="18"/>
  <c r="AG392" i="18" s="1"/>
  <c r="AJ392" i="18"/>
  <c r="AI392" i="18" s="1"/>
  <c r="CD389" i="18" s="1"/>
  <c r="AB351" i="18" l="1"/>
  <c r="AA351" i="18" s="1"/>
  <c r="AD351" i="18"/>
  <c r="AC351" i="18" s="1"/>
  <c r="AH393" i="18"/>
  <c r="AG393" i="18" s="1"/>
  <c r="AJ393" i="18"/>
  <c r="AI393" i="18" s="1"/>
  <c r="CD390" i="18" s="1"/>
  <c r="CC348" i="18" l="1"/>
  <c r="CK348" i="18" s="1"/>
  <c r="AB352" i="18"/>
  <c r="AA352" i="18" s="1"/>
  <c r="AD352" i="18"/>
  <c r="AC352" i="18" s="1"/>
  <c r="CC349" i="18" s="1"/>
  <c r="CK349" i="18" s="1"/>
  <c r="AH394" i="18"/>
  <c r="AG394" i="18" s="1"/>
  <c r="AJ394" i="18"/>
  <c r="AI394" i="18" s="1"/>
  <c r="CD391" i="18" s="1"/>
  <c r="AD353" i="18" l="1"/>
  <c r="AC353" i="18" s="1"/>
  <c r="AB353" i="18"/>
  <c r="AA353" i="18" s="1"/>
  <c r="AH395" i="18"/>
  <c r="AG395" i="18" s="1"/>
  <c r="AJ395" i="18"/>
  <c r="AI395" i="18" s="1"/>
  <c r="CD392" i="18" s="1"/>
  <c r="AB354" i="18" l="1"/>
  <c r="AA354" i="18" s="1"/>
  <c r="AD354" i="18"/>
  <c r="AC354" i="18" s="1"/>
  <c r="CC351" i="18" s="1"/>
  <c r="CK351" i="18" s="1"/>
  <c r="CC350" i="18"/>
  <c r="CK350" i="18" s="1"/>
  <c r="AH396" i="18"/>
  <c r="AG396" i="18" s="1"/>
  <c r="AJ396" i="18"/>
  <c r="AI396" i="18" s="1"/>
  <c r="CD393" i="18" s="1"/>
  <c r="AD355" i="18" l="1"/>
  <c r="AC355" i="18" s="1"/>
  <c r="AB355" i="18"/>
  <c r="AA355" i="18" s="1"/>
  <c r="AH397" i="18"/>
  <c r="AG397" i="18" s="1"/>
  <c r="AJ397" i="18"/>
  <c r="AI397" i="18" s="1"/>
  <c r="CD394" i="18" s="1"/>
  <c r="AB356" i="18" l="1"/>
  <c r="AA356" i="18" s="1"/>
  <c r="AD356" i="18"/>
  <c r="AC356" i="18" s="1"/>
  <c r="CC353" i="18" s="1"/>
  <c r="CK353" i="18" s="1"/>
  <c r="CC352" i="18"/>
  <c r="CK352" i="18" s="1"/>
  <c r="AH398" i="18"/>
  <c r="AG398" i="18" s="1"/>
  <c r="AJ398" i="18"/>
  <c r="AI398" i="18" s="1"/>
  <c r="CD395" i="18" s="1"/>
  <c r="AD357" i="18" l="1"/>
  <c r="AC357" i="18" s="1"/>
  <c r="AB357" i="18"/>
  <c r="AA357" i="18" s="1"/>
  <c r="AH399" i="18"/>
  <c r="AG399" i="18" s="1"/>
  <c r="AJ399" i="18"/>
  <c r="AI399" i="18" s="1"/>
  <c r="CD396" i="18" s="1"/>
  <c r="AD358" i="18" l="1"/>
  <c r="AC358" i="18" s="1"/>
  <c r="AB358" i="18"/>
  <c r="AA358" i="18" s="1"/>
  <c r="CC354" i="18"/>
  <c r="CK354" i="18" s="1"/>
  <c r="AH400" i="18"/>
  <c r="AG400" i="18" s="1"/>
  <c r="AJ400" i="18"/>
  <c r="AI400" i="18" s="1"/>
  <c r="CD397" i="18" s="1"/>
  <c r="CC355" i="18" l="1"/>
  <c r="CK355" i="18" s="1"/>
  <c r="AB359" i="18"/>
  <c r="AA359" i="18" s="1"/>
  <c r="AD359" i="18"/>
  <c r="AC359" i="18" s="1"/>
  <c r="CC356" i="18" s="1"/>
  <c r="CK356" i="18" s="1"/>
  <c r="AH401" i="18"/>
  <c r="AG401" i="18" s="1"/>
  <c r="AJ401" i="18"/>
  <c r="AI401" i="18" s="1"/>
  <c r="CD398" i="18" s="1"/>
  <c r="AD360" i="18" l="1"/>
  <c r="AC360" i="18" s="1"/>
  <c r="AB360" i="18"/>
  <c r="AA360" i="18" s="1"/>
  <c r="AH402" i="18"/>
  <c r="AG402" i="18" s="1"/>
  <c r="AJ402" i="18"/>
  <c r="AI402" i="18" s="1"/>
  <c r="CD399" i="18" s="1"/>
  <c r="AB361" i="18" l="1"/>
  <c r="AA361" i="18" s="1"/>
  <c r="AD361" i="18"/>
  <c r="AC361" i="18" s="1"/>
  <c r="CC358" i="18" s="1"/>
  <c r="CK358" i="18" s="1"/>
  <c r="CC357" i="18"/>
  <c r="CK357" i="18" s="1"/>
  <c r="AH403" i="18"/>
  <c r="AG403" i="18" s="1"/>
  <c r="AJ403" i="18"/>
  <c r="AI403" i="18" s="1"/>
  <c r="CD400" i="18" s="1"/>
  <c r="AB362" i="18" l="1"/>
  <c r="AA362" i="18" s="1"/>
  <c r="AD362" i="18"/>
  <c r="AC362" i="18" s="1"/>
  <c r="AH404" i="18"/>
  <c r="AG404" i="18" s="1"/>
  <c r="AJ404" i="18"/>
  <c r="AI404" i="18" s="1"/>
  <c r="CD401" i="18" s="1"/>
  <c r="CC359" i="18" l="1"/>
  <c r="CK359" i="18" s="1"/>
  <c r="AD363" i="18"/>
  <c r="AC363" i="18" s="1"/>
  <c r="CC360" i="18" s="1"/>
  <c r="CK360" i="18" s="1"/>
  <c r="AB363" i="18"/>
  <c r="AA363" i="18" s="1"/>
  <c r="AH405" i="18"/>
  <c r="AG405" i="18" s="1"/>
  <c r="AJ405" i="18"/>
  <c r="AI405" i="18" s="1"/>
  <c r="CD402" i="18" s="1"/>
  <c r="AB364" i="18" l="1"/>
  <c r="AA364" i="18" s="1"/>
  <c r="AD364" i="18"/>
  <c r="AC364" i="18" s="1"/>
  <c r="AH406" i="18"/>
  <c r="AG406" i="18" s="1"/>
  <c r="AJ406" i="18"/>
  <c r="AI406" i="18" s="1"/>
  <c r="CD403" i="18" s="1"/>
  <c r="CC361" i="18" l="1"/>
  <c r="CK361" i="18" s="1"/>
  <c r="AD365" i="18"/>
  <c r="AC365" i="18" s="1"/>
  <c r="CC362" i="18" s="1"/>
  <c r="CK362" i="18" s="1"/>
  <c r="AB365" i="18"/>
  <c r="AA365" i="18" s="1"/>
  <c r="AH407" i="18"/>
  <c r="AG407" i="18" s="1"/>
  <c r="AJ407" i="18"/>
  <c r="AI407" i="18" s="1"/>
  <c r="CD404" i="18" s="1"/>
  <c r="AD366" i="18" l="1"/>
  <c r="AC366" i="18" s="1"/>
  <c r="AB366" i="18"/>
  <c r="AA366" i="18" s="1"/>
  <c r="AH408" i="18"/>
  <c r="AG408" i="18" s="1"/>
  <c r="AJ408" i="18"/>
  <c r="AI408" i="18" s="1"/>
  <c r="CD405" i="18" s="1"/>
  <c r="AD367" i="18" l="1"/>
  <c r="AC367" i="18" s="1"/>
  <c r="AB367" i="18"/>
  <c r="AA367" i="18" s="1"/>
  <c r="CC363" i="18"/>
  <c r="CK363" i="18" s="1"/>
  <c r="AH409" i="18"/>
  <c r="AG409" i="18" s="1"/>
  <c r="AJ409" i="18"/>
  <c r="AI409" i="18" s="1"/>
  <c r="CD406" i="18" s="1"/>
  <c r="CC364" i="18" l="1"/>
  <c r="CK364" i="18" s="1"/>
  <c r="AB368" i="18"/>
  <c r="AA368" i="18" s="1"/>
  <c r="AD368" i="18"/>
  <c r="AC368" i="18" s="1"/>
  <c r="CC365" i="18" s="1"/>
  <c r="CK365" i="18" s="1"/>
  <c r="AH410" i="18"/>
  <c r="AG410" i="18" s="1"/>
  <c r="AJ410" i="18"/>
  <c r="AI410" i="18" s="1"/>
  <c r="CD407" i="18" s="1"/>
  <c r="AD369" i="18" l="1"/>
  <c r="AC369" i="18" s="1"/>
  <c r="AB369" i="18"/>
  <c r="AA369" i="18" s="1"/>
  <c r="AH411" i="18"/>
  <c r="AG411" i="18" s="1"/>
  <c r="AJ411" i="18"/>
  <c r="AI411" i="18" s="1"/>
  <c r="CD408" i="18" s="1"/>
  <c r="AD370" i="18" l="1"/>
  <c r="AC370" i="18" s="1"/>
  <c r="AB370" i="18"/>
  <c r="AA370" i="18" s="1"/>
  <c r="CC366" i="18"/>
  <c r="CK366" i="18" s="1"/>
  <c r="AH412" i="18"/>
  <c r="AG412" i="18" s="1"/>
  <c r="AJ412" i="18"/>
  <c r="AI412" i="18" s="1"/>
  <c r="CD409" i="18" s="1"/>
  <c r="CC367" i="18" l="1"/>
  <c r="CK367" i="18" s="1"/>
  <c r="AB371" i="18"/>
  <c r="AA371" i="18" s="1"/>
  <c r="AD371" i="18"/>
  <c r="AC371" i="18" s="1"/>
  <c r="CC368" i="18" s="1"/>
  <c r="CK368" i="18" s="1"/>
  <c r="AH413" i="18"/>
  <c r="AG413" i="18" s="1"/>
  <c r="AJ413" i="18"/>
  <c r="AI413" i="18" s="1"/>
  <c r="CD410" i="18" s="1"/>
  <c r="AB372" i="18" l="1"/>
  <c r="AA372" i="18" s="1"/>
  <c r="AD372" i="18"/>
  <c r="AC372" i="18" s="1"/>
  <c r="AH414" i="18"/>
  <c r="AG414" i="18" s="1"/>
  <c r="AJ414" i="18"/>
  <c r="AI414" i="18" s="1"/>
  <c r="CD411" i="18" s="1"/>
  <c r="CC369" i="18" l="1"/>
  <c r="CK369" i="18" s="1"/>
  <c r="AD373" i="18"/>
  <c r="AC373" i="18" s="1"/>
  <c r="AB373" i="18"/>
  <c r="AA373" i="18" s="1"/>
  <c r="AH415" i="18"/>
  <c r="AG415" i="18" s="1"/>
  <c r="AJ415" i="18"/>
  <c r="AI415" i="18" s="1"/>
  <c r="CD412" i="18" s="1"/>
  <c r="CC370" i="18" l="1"/>
  <c r="CK370" i="18" s="1"/>
  <c r="AD374" i="18"/>
  <c r="AC374" i="18" s="1"/>
  <c r="AB374" i="18"/>
  <c r="AA374" i="18" s="1"/>
  <c r="AH416" i="18"/>
  <c r="AG416" i="18" s="1"/>
  <c r="AJ416" i="18"/>
  <c r="AI416" i="18" s="1"/>
  <c r="CD413" i="18" s="1"/>
  <c r="AD375" i="18" l="1"/>
  <c r="AC375" i="18" s="1"/>
  <c r="CC372" i="18" s="1"/>
  <c r="CK372" i="18" s="1"/>
  <c r="AB375" i="18"/>
  <c r="AA375" i="18" s="1"/>
  <c r="CC371" i="18"/>
  <c r="CK371" i="18" s="1"/>
  <c r="AH417" i="18"/>
  <c r="AG417" i="18" s="1"/>
  <c r="AJ417" i="18"/>
  <c r="AI417" i="18" s="1"/>
  <c r="CD414" i="18" s="1"/>
  <c r="AD376" i="18" l="1"/>
  <c r="AC376" i="18" s="1"/>
  <c r="AB376" i="18"/>
  <c r="AA376" i="18" s="1"/>
  <c r="AH418" i="18"/>
  <c r="AG418" i="18" s="1"/>
  <c r="AJ418" i="18"/>
  <c r="AI418" i="18" s="1"/>
  <c r="CD415" i="18" s="1"/>
  <c r="AD377" i="18" l="1"/>
  <c r="AC377" i="18" s="1"/>
  <c r="CC374" i="18" s="1"/>
  <c r="CK374" i="18" s="1"/>
  <c r="AB377" i="18"/>
  <c r="AA377" i="18" s="1"/>
  <c r="CC373" i="18"/>
  <c r="CK373" i="18" s="1"/>
  <c r="AH419" i="18"/>
  <c r="AG419" i="18" s="1"/>
  <c r="AJ419" i="18"/>
  <c r="AI419" i="18" s="1"/>
  <c r="CD416" i="18" s="1"/>
  <c r="AD378" i="18" l="1"/>
  <c r="AC378" i="18" s="1"/>
  <c r="CC375" i="18" s="1"/>
  <c r="CK375" i="18" s="1"/>
  <c r="AB378" i="18"/>
  <c r="AA378" i="18" s="1"/>
  <c r="AH420" i="18"/>
  <c r="AG420" i="18" s="1"/>
  <c r="AJ420" i="18"/>
  <c r="AI420" i="18" s="1"/>
  <c r="AJ421" i="18" l="1"/>
  <c r="AI421" i="18" s="1"/>
  <c r="CD418" i="18" s="1"/>
  <c r="AH421" i="18"/>
  <c r="AG421" i="18" s="1"/>
  <c r="CD417" i="18"/>
  <c r="AD379" i="18"/>
  <c r="AC379" i="18" s="1"/>
  <c r="CC376" i="18" s="1"/>
  <c r="CK376" i="18" s="1"/>
  <c r="AB379" i="18"/>
  <c r="AA379" i="18" s="1"/>
  <c r="AH422" i="18" l="1"/>
  <c r="AG422" i="18" s="1"/>
  <c r="AJ422" i="18"/>
  <c r="AI422" i="18" s="1"/>
  <c r="AB380" i="18"/>
  <c r="AA380" i="18" s="1"/>
  <c r="AD380" i="18"/>
  <c r="AC380" i="18" s="1"/>
  <c r="CD419" i="18" l="1"/>
  <c r="AJ423" i="18"/>
  <c r="AI423" i="18" s="1"/>
  <c r="CD420" i="18" s="1"/>
  <c r="AH423" i="18"/>
  <c r="AG423" i="18" s="1"/>
  <c r="CC377" i="18"/>
  <c r="CK377" i="18" s="1"/>
  <c r="AB381" i="18"/>
  <c r="AA381" i="18" s="1"/>
  <c r="AD381" i="18"/>
  <c r="AC381" i="18" s="1"/>
  <c r="CC378" i="18" s="1"/>
  <c r="CK378" i="18" s="1"/>
  <c r="AB382" i="18" l="1"/>
  <c r="AA382" i="18" s="1"/>
  <c r="AD382" i="18"/>
  <c r="AC382" i="18" s="1"/>
  <c r="CC379" i="18" s="1"/>
  <c r="CK379" i="18" s="1"/>
  <c r="AB383" i="18" l="1"/>
  <c r="AA383" i="18" s="1"/>
  <c r="AD383" i="18"/>
  <c r="AC383" i="18" s="1"/>
  <c r="CC380" i="18" s="1"/>
  <c r="CK380" i="18" s="1"/>
  <c r="AB384" i="18" l="1"/>
  <c r="AA384" i="18" s="1"/>
  <c r="AD384" i="18"/>
  <c r="AC384" i="18" s="1"/>
  <c r="CC381" i="18" s="1"/>
  <c r="CK381" i="18" s="1"/>
  <c r="AB385" i="18" l="1"/>
  <c r="AA385" i="18" s="1"/>
  <c r="AD385" i="18"/>
  <c r="AC385" i="18" s="1"/>
  <c r="CC382" i="18" s="1"/>
  <c r="CK382" i="18" s="1"/>
  <c r="AB386" i="18" l="1"/>
  <c r="AA386" i="18" s="1"/>
  <c r="AD386" i="18"/>
  <c r="AC386" i="18" s="1"/>
  <c r="CC383" i="18" s="1"/>
  <c r="CK383" i="18" s="1"/>
  <c r="AB387" i="18" l="1"/>
  <c r="AA387" i="18" s="1"/>
  <c r="AD387" i="18"/>
  <c r="AC387" i="18" s="1"/>
  <c r="CC384" i="18" s="1"/>
  <c r="CK384" i="18" s="1"/>
  <c r="AB388" i="18" l="1"/>
  <c r="AA388" i="18" s="1"/>
  <c r="AD388" i="18"/>
  <c r="AC388" i="18" s="1"/>
  <c r="CC385" i="18" s="1"/>
  <c r="CK385" i="18" s="1"/>
  <c r="AB389" i="18" l="1"/>
  <c r="AA389" i="18" s="1"/>
  <c r="AD389" i="18"/>
  <c r="AC389" i="18" s="1"/>
  <c r="CC386" i="18" s="1"/>
  <c r="CK386" i="18" s="1"/>
  <c r="AB390" i="18" l="1"/>
  <c r="AA390" i="18" s="1"/>
  <c r="AD390" i="18"/>
  <c r="AC390" i="18" s="1"/>
  <c r="CC387" i="18" s="1"/>
  <c r="CK387" i="18" s="1"/>
  <c r="AB391" i="18" l="1"/>
  <c r="AA391" i="18" s="1"/>
  <c r="AD391" i="18"/>
  <c r="AC391" i="18" s="1"/>
  <c r="CC388" i="18" s="1"/>
  <c r="CK388" i="18" s="1"/>
  <c r="AB392" i="18" l="1"/>
  <c r="AA392" i="18" s="1"/>
  <c r="AD392" i="18"/>
  <c r="AC392" i="18" s="1"/>
  <c r="CC389" i="18" s="1"/>
  <c r="CK389" i="18" s="1"/>
  <c r="AD393" i="18" l="1"/>
  <c r="AC393" i="18" s="1"/>
  <c r="CC390" i="18" s="1"/>
  <c r="CK390" i="18" s="1"/>
  <c r="AB393" i="18"/>
  <c r="AA393" i="18" s="1"/>
  <c r="AB394" i="18" l="1"/>
  <c r="AA394" i="18" s="1"/>
  <c r="AD394" i="18"/>
  <c r="AC394" i="18" s="1"/>
  <c r="CC391" i="18" s="1"/>
  <c r="CK391" i="18" s="1"/>
  <c r="AB395" i="18" l="1"/>
  <c r="AA395" i="18" s="1"/>
  <c r="AD395" i="18"/>
  <c r="AC395" i="18" s="1"/>
  <c r="CC392" i="18" s="1"/>
  <c r="CK392" i="18" s="1"/>
  <c r="AD396" i="18" l="1"/>
  <c r="AC396" i="18" s="1"/>
  <c r="CC393" i="18" s="1"/>
  <c r="CK393" i="18" s="1"/>
  <c r="AB396" i="18"/>
  <c r="AA396" i="18" s="1"/>
  <c r="AD397" i="18" l="1"/>
  <c r="AC397" i="18" s="1"/>
  <c r="CC394" i="18" s="1"/>
  <c r="CK394" i="18" s="1"/>
  <c r="AB397" i="18"/>
  <c r="AA397" i="18" s="1"/>
  <c r="AB398" i="18" l="1"/>
  <c r="AA398" i="18" s="1"/>
  <c r="AD398" i="18"/>
  <c r="AC398" i="18" s="1"/>
  <c r="CC395" i="18" s="1"/>
  <c r="CK395" i="18" s="1"/>
  <c r="AD399" i="18" l="1"/>
  <c r="AC399" i="18" s="1"/>
  <c r="AB399" i="18"/>
  <c r="AA399" i="18" s="1"/>
  <c r="AB400" i="18" l="1"/>
  <c r="AA400" i="18" s="1"/>
  <c r="AD400" i="18"/>
  <c r="AC400" i="18" s="1"/>
  <c r="CC397" i="18" s="1"/>
  <c r="CK397" i="18" s="1"/>
  <c r="CC396" i="18"/>
  <c r="CK396" i="18" s="1"/>
  <c r="AB401" i="18" l="1"/>
  <c r="AA401" i="18" s="1"/>
  <c r="AD401" i="18"/>
  <c r="AC401" i="18" s="1"/>
  <c r="CC398" i="18" s="1"/>
  <c r="CK398" i="18" s="1"/>
  <c r="AB402" i="18" l="1"/>
  <c r="AA402" i="18" s="1"/>
  <c r="AD402" i="18"/>
  <c r="AC402" i="18" s="1"/>
  <c r="CC399" i="18" s="1"/>
  <c r="CK399" i="18" s="1"/>
  <c r="AB403" i="18" l="1"/>
  <c r="AA403" i="18" s="1"/>
  <c r="AD403" i="18"/>
  <c r="AC403" i="18" s="1"/>
  <c r="CC400" i="18" s="1"/>
  <c r="CK400" i="18" s="1"/>
  <c r="AB404" i="18" l="1"/>
  <c r="AA404" i="18" s="1"/>
  <c r="AD404" i="18"/>
  <c r="AC404" i="18" s="1"/>
  <c r="CC401" i="18" s="1"/>
  <c r="CK401" i="18" s="1"/>
  <c r="AB405" i="18" l="1"/>
  <c r="AA405" i="18" s="1"/>
  <c r="AD405" i="18"/>
  <c r="AC405" i="18" s="1"/>
  <c r="CC402" i="18" s="1"/>
  <c r="CK402" i="18" s="1"/>
  <c r="AB406" i="18" l="1"/>
  <c r="AA406" i="18" s="1"/>
  <c r="AD406" i="18"/>
  <c r="AC406" i="18" s="1"/>
  <c r="CC403" i="18" s="1"/>
  <c r="CK403" i="18" s="1"/>
  <c r="AB407" i="18" l="1"/>
  <c r="AA407" i="18" s="1"/>
  <c r="AD407" i="18"/>
  <c r="AC407" i="18" s="1"/>
  <c r="CC404" i="18" s="1"/>
  <c r="CK404" i="18" s="1"/>
  <c r="AB408" i="18" l="1"/>
  <c r="AA408" i="18" s="1"/>
  <c r="AD408" i="18"/>
  <c r="AC408" i="18" s="1"/>
  <c r="CC405" i="18" s="1"/>
  <c r="CK405" i="18" s="1"/>
  <c r="AD409" i="18" l="1"/>
  <c r="AC409" i="18" s="1"/>
  <c r="AB409" i="18"/>
  <c r="AA409" i="18" s="1"/>
  <c r="AB410" i="18" l="1"/>
  <c r="AA410" i="18" s="1"/>
  <c r="AD410" i="18"/>
  <c r="AC410" i="18" s="1"/>
  <c r="CC407" i="18" s="1"/>
  <c r="CK407" i="18" s="1"/>
  <c r="CC406" i="18"/>
  <c r="CK406" i="18" s="1"/>
  <c r="AD411" i="18" l="1"/>
  <c r="AC411" i="18" s="1"/>
  <c r="CC408" i="18" s="1"/>
  <c r="CK408" i="18" s="1"/>
  <c r="AB411" i="18"/>
  <c r="AA411" i="18" s="1"/>
  <c r="AB412" i="18" l="1"/>
  <c r="AA412" i="18" s="1"/>
  <c r="AD412" i="18"/>
  <c r="AC412" i="18" s="1"/>
  <c r="AD413" i="18" l="1"/>
  <c r="AC413" i="18" s="1"/>
  <c r="CC410" i="18" s="1"/>
  <c r="CK410" i="18" s="1"/>
  <c r="AB413" i="18"/>
  <c r="AA413" i="18" s="1"/>
  <c r="CC409" i="18"/>
  <c r="CK409" i="18" s="1"/>
  <c r="AB414" i="18" l="1"/>
  <c r="AA414" i="18" s="1"/>
  <c r="AD414" i="18"/>
  <c r="AC414" i="18" s="1"/>
  <c r="CC411" i="18" s="1"/>
  <c r="CK411" i="18" s="1"/>
  <c r="AB415" i="18" l="1"/>
  <c r="AA415" i="18" s="1"/>
  <c r="AD415" i="18"/>
  <c r="AC415" i="18" s="1"/>
  <c r="CC412" i="18" s="1"/>
  <c r="CK412" i="18" s="1"/>
  <c r="AB416" i="18" l="1"/>
  <c r="AA416" i="18" s="1"/>
  <c r="AD416" i="18"/>
  <c r="AC416" i="18" s="1"/>
  <c r="CC413" i="18" l="1"/>
  <c r="CK413" i="18" s="1"/>
  <c r="AB417" i="18"/>
  <c r="AA417" i="18" s="1"/>
  <c r="AD417" i="18"/>
  <c r="AC417" i="18" s="1"/>
  <c r="CC414" i="18" s="1"/>
  <c r="CK414" i="18" s="1"/>
  <c r="AD418" i="18" l="1"/>
  <c r="AC418" i="18" s="1"/>
  <c r="CC415" i="18" s="1"/>
  <c r="CK415" i="18" s="1"/>
  <c r="AB418" i="18"/>
  <c r="AA418" i="18" s="1"/>
  <c r="AB419" i="18" l="1"/>
  <c r="AA419" i="18" s="1"/>
  <c r="AD419" i="18"/>
  <c r="AC419" i="18" s="1"/>
  <c r="CC416" i="18" s="1"/>
  <c r="CK416" i="18" s="1"/>
  <c r="AB420" i="18" l="1"/>
  <c r="AA420" i="18" s="1"/>
  <c r="AD420" i="18"/>
  <c r="AC420" i="18" s="1"/>
  <c r="CC417" i="18" l="1"/>
  <c r="CK417" i="18" s="1"/>
  <c r="AD421" i="18"/>
  <c r="AC421" i="18" s="1"/>
  <c r="AB421" i="18"/>
  <c r="AA421" i="18" s="1"/>
  <c r="AB422" i="18" l="1"/>
  <c r="AD422" i="18"/>
  <c r="AC422" i="18" s="1"/>
  <c r="AA422" i="18"/>
  <c r="CC418" i="18"/>
  <c r="CK418" i="18" s="1"/>
  <c r="AD423" i="18" l="1"/>
  <c r="AB423" i="18"/>
  <c r="AA423" i="18" s="1"/>
  <c r="AC423" i="18"/>
  <c r="CC420" i="18" s="1"/>
  <c r="CK420" i="18" s="1"/>
  <c r="CC419" i="18"/>
  <c r="CK419" i="18" s="1"/>
  <c r="F187" i="18" l="1"/>
  <c r="W40" i="18" l="1"/>
  <c r="X40" i="18" s="1"/>
  <c r="X41" i="18" s="1"/>
  <c r="F540" i="18"/>
  <c r="F541" i="18"/>
  <c r="S40" i="18" l="1"/>
  <c r="X42" i="18"/>
  <c r="S41" i="18"/>
  <c r="X43" i="18" l="1"/>
  <c r="S42" i="18"/>
  <c r="X44" i="18" l="1"/>
  <c r="S43" i="18"/>
  <c r="X45" i="18" l="1"/>
  <c r="S44" i="18"/>
  <c r="S45" i="18" l="1"/>
  <c r="X46" i="18"/>
  <c r="X47" i="18" l="1"/>
  <c r="S46" i="18"/>
  <c r="X48" i="18" l="1"/>
  <c r="S47" i="18"/>
  <c r="X49" i="18" l="1"/>
  <c r="S48" i="18"/>
  <c r="X50" i="18" l="1"/>
  <c r="S49" i="18"/>
  <c r="X51" i="18" l="1"/>
  <c r="S50" i="18"/>
  <c r="X52" i="18" l="1"/>
  <c r="S51" i="18"/>
  <c r="X53" i="18" l="1"/>
  <c r="S52" i="18"/>
  <c r="X54" i="18" l="1"/>
  <c r="S53" i="18"/>
  <c r="X55" i="18" l="1"/>
  <c r="S54" i="18"/>
  <c r="X56" i="18" l="1"/>
  <c r="S55" i="18"/>
  <c r="X57" i="18" l="1"/>
  <c r="S56" i="18"/>
  <c r="X58" i="18" l="1"/>
  <c r="S57" i="18"/>
  <c r="X59" i="18" l="1"/>
  <c r="S58" i="18"/>
  <c r="X60" i="18" l="1"/>
  <c r="S59" i="18"/>
  <c r="X61" i="18" l="1"/>
  <c r="S60" i="18"/>
  <c r="S61" i="18" l="1"/>
  <c r="X62" i="18"/>
  <c r="X63" i="18" l="1"/>
  <c r="S62" i="18"/>
  <c r="X64" i="18" l="1"/>
  <c r="S63" i="18"/>
  <c r="X65" i="18" l="1"/>
  <c r="S64" i="18"/>
  <c r="X66" i="18" l="1"/>
  <c r="S65" i="18"/>
  <c r="X67" i="18" l="1"/>
  <c r="S66" i="18"/>
  <c r="X68" i="18" l="1"/>
  <c r="S67" i="18"/>
  <c r="X69" i="18" l="1"/>
  <c r="S68" i="18"/>
  <c r="X70" i="18" l="1"/>
  <c r="S69" i="18"/>
  <c r="X71" i="18" l="1"/>
  <c r="S70" i="18"/>
  <c r="S71" i="18" l="1"/>
  <c r="X72" i="18"/>
  <c r="X73" i="18" l="1"/>
  <c r="S72" i="18"/>
  <c r="X74" i="18" l="1"/>
  <c r="S73" i="18"/>
  <c r="X75" i="18" l="1"/>
  <c r="S74" i="18"/>
  <c r="X76" i="18" l="1"/>
  <c r="S75" i="18"/>
  <c r="X77" i="18" l="1"/>
  <c r="S76" i="18"/>
  <c r="X78" i="18" l="1"/>
  <c r="S77" i="18"/>
  <c r="X79" i="18" l="1"/>
  <c r="S78" i="18"/>
  <c r="S79" i="18" l="1"/>
  <c r="X80" i="18"/>
  <c r="X81" i="18" l="1"/>
  <c r="S80" i="18"/>
  <c r="X82" i="18" l="1"/>
  <c r="S81" i="18"/>
  <c r="X83" i="18" l="1"/>
  <c r="S82" i="18"/>
  <c r="X84" i="18" l="1"/>
  <c r="S83" i="18"/>
  <c r="X85" i="18" l="1"/>
  <c r="S84" i="18"/>
  <c r="X86" i="18" l="1"/>
  <c r="S85" i="18"/>
  <c r="X87" i="18" l="1"/>
  <c r="S86" i="18"/>
  <c r="X88" i="18" l="1"/>
  <c r="S87" i="18"/>
  <c r="X89" i="18" l="1"/>
  <c r="S88" i="18"/>
  <c r="X90" i="18" l="1"/>
  <c r="S89" i="18"/>
  <c r="X91" i="18" l="1"/>
  <c r="S90" i="18"/>
  <c r="X92" i="18" l="1"/>
  <c r="S91" i="18"/>
  <c r="X93" i="18" l="1"/>
  <c r="S92" i="18"/>
  <c r="S93" i="18" l="1"/>
  <c r="X94" i="18"/>
  <c r="X95" i="18" l="1"/>
  <c r="S94" i="18"/>
  <c r="X96" i="18" l="1"/>
  <c r="S95" i="18"/>
  <c r="X97" i="18" l="1"/>
  <c r="S96" i="18"/>
  <c r="X98" i="18" l="1"/>
  <c r="S97" i="18"/>
  <c r="X99" i="18" l="1"/>
  <c r="S98" i="18"/>
  <c r="X100" i="18" l="1"/>
  <c r="S99" i="18"/>
  <c r="X101" i="18" l="1"/>
  <c r="X102" i="18" s="1"/>
  <c r="S100" i="18"/>
  <c r="X103" i="18" l="1"/>
  <c r="S102" i="18"/>
  <c r="S101" i="18"/>
  <c r="X104" i="18" l="1"/>
  <c r="S103" i="18"/>
  <c r="X105" i="18" l="1"/>
  <c r="S104" i="18"/>
  <c r="X106" i="18" l="1"/>
  <c r="S105" i="18"/>
  <c r="X107" i="18" l="1"/>
  <c r="S106" i="18"/>
  <c r="X108" i="18" l="1"/>
  <c r="S107" i="18"/>
  <c r="X109" i="18" l="1"/>
  <c r="S108" i="18"/>
  <c r="X110" i="18" l="1"/>
  <c r="S109" i="18"/>
  <c r="X111" i="18" l="1"/>
  <c r="S110" i="18"/>
  <c r="X112" i="18" l="1"/>
  <c r="S111" i="18"/>
  <c r="X113" i="18" l="1"/>
  <c r="S112" i="18"/>
  <c r="X114" i="18" l="1"/>
  <c r="S113" i="18"/>
  <c r="X115" i="18" l="1"/>
  <c r="S114" i="18"/>
  <c r="X116" i="18" l="1"/>
  <c r="S115" i="18"/>
  <c r="X117" i="18" l="1"/>
  <c r="S116" i="18"/>
  <c r="X118" i="18" l="1"/>
  <c r="S117" i="18"/>
  <c r="X119" i="18" l="1"/>
  <c r="S118" i="18"/>
  <c r="X120" i="18" l="1"/>
  <c r="S119" i="18"/>
  <c r="X121" i="18" l="1"/>
  <c r="S120" i="18"/>
  <c r="X122" i="18" l="1"/>
  <c r="S121" i="18"/>
  <c r="X123" i="18" l="1"/>
  <c r="S122" i="18"/>
  <c r="X124" i="18" l="1"/>
  <c r="S123" i="18"/>
  <c r="X125" i="18" l="1"/>
  <c r="S124" i="18"/>
  <c r="X126" i="18" l="1"/>
  <c r="S125" i="18"/>
  <c r="X127" i="18" l="1"/>
  <c r="S126" i="18"/>
  <c r="X128" i="18" l="1"/>
  <c r="S127" i="18"/>
  <c r="X129" i="18" l="1"/>
  <c r="S128" i="18"/>
  <c r="X130" i="18" l="1"/>
  <c r="S129" i="18"/>
  <c r="X131" i="18" l="1"/>
  <c r="S130" i="18"/>
  <c r="X132" i="18" l="1"/>
  <c r="S131" i="18"/>
  <c r="X133" i="18" l="1"/>
  <c r="S132" i="18"/>
  <c r="X134" i="18" l="1"/>
  <c r="S133" i="18"/>
  <c r="X135" i="18" l="1"/>
  <c r="S134" i="18"/>
  <c r="X136" i="18" l="1"/>
  <c r="S136" i="18" s="1"/>
  <c r="S135" i="18"/>
</calcChain>
</file>

<file path=xl/sharedStrings.xml><?xml version="1.0" encoding="utf-8"?>
<sst xmlns="http://schemas.openxmlformats.org/spreadsheetml/2006/main" count="196" uniqueCount="69">
  <si>
    <t>b</t>
    <phoneticPr fontId="4"/>
  </si>
  <si>
    <t>c</t>
    <phoneticPr fontId="5"/>
  </si>
  <si>
    <t>t</t>
    <phoneticPr fontId="4"/>
  </si>
  <si>
    <t>x</t>
    <phoneticPr fontId="4"/>
  </si>
  <si>
    <t>dx/dt</t>
    <phoneticPr fontId="4"/>
  </si>
  <si>
    <t>dy/dt</t>
    <phoneticPr fontId="4"/>
  </si>
  <si>
    <r>
      <rPr>
        <sz val="10"/>
        <color theme="1"/>
        <rFont val="游ゴシック"/>
        <family val="2"/>
        <charset val="128"/>
      </rPr>
      <t>⊿</t>
    </r>
    <r>
      <rPr>
        <sz val="10"/>
        <color theme="1"/>
        <rFont val="Arial"/>
        <family val="2"/>
      </rPr>
      <t>t</t>
    </r>
    <phoneticPr fontId="4"/>
  </si>
  <si>
    <t>c/b</t>
    <phoneticPr fontId="5"/>
  </si>
  <si>
    <t>千人</t>
    <rPh sb="0" eb="2">
      <t>センニン</t>
    </rPh>
    <phoneticPr fontId="3"/>
  </si>
  <si>
    <r>
      <t>x</t>
    </r>
    <r>
      <rPr>
        <vertAlign val="subscript"/>
        <sz val="10"/>
        <rFont val="ＭＳ Ｐゴシック"/>
        <family val="3"/>
        <charset val="128"/>
      </rPr>
      <t>0</t>
    </r>
    <phoneticPr fontId="3"/>
  </si>
  <si>
    <r>
      <t>y</t>
    </r>
    <r>
      <rPr>
        <vertAlign val="subscript"/>
        <sz val="10"/>
        <rFont val="ＭＳ Ｐゴシック"/>
        <family val="3"/>
        <charset val="128"/>
      </rPr>
      <t>0</t>
    </r>
    <phoneticPr fontId="3"/>
  </si>
  <si>
    <t>週</t>
    <rPh sb="0" eb="1">
      <t>シュウ</t>
    </rPh>
    <phoneticPr fontId="3"/>
  </si>
  <si>
    <t>感染係数</t>
    <rPh sb="0" eb="2">
      <t>カンセン</t>
    </rPh>
    <rPh sb="2" eb="4">
      <t>ケイスウ</t>
    </rPh>
    <phoneticPr fontId="3"/>
  </si>
  <si>
    <t>治死係数</t>
    <rPh sb="0" eb="1">
      <t>ナオ</t>
    </rPh>
    <rPh sb="1" eb="2">
      <t>シ</t>
    </rPh>
    <rPh sb="2" eb="4">
      <t>ケイスウ</t>
    </rPh>
    <phoneticPr fontId="3"/>
  </si>
  <si>
    <t>平衡点</t>
    <rPh sb="0" eb="2">
      <t>ヘイコウ</t>
    </rPh>
    <rPh sb="2" eb="3">
      <t>テン</t>
    </rPh>
    <phoneticPr fontId="3"/>
  </si>
  <si>
    <t>未感染者の初期値</t>
    <rPh sb="0" eb="4">
      <t>ミカンセンシャ</t>
    </rPh>
    <rPh sb="5" eb="8">
      <t>ショキチ</t>
    </rPh>
    <phoneticPr fontId="3"/>
  </si>
  <si>
    <t>感染者の初期値</t>
    <rPh sb="0" eb="3">
      <t>カンセンシャ</t>
    </rPh>
    <rPh sb="4" eb="7">
      <t>ショキチ</t>
    </rPh>
    <phoneticPr fontId="3"/>
  </si>
  <si>
    <t>死亡者</t>
    <rPh sb="0" eb="2">
      <t>シボウ</t>
    </rPh>
    <rPh sb="2" eb="3">
      <t>シャ</t>
    </rPh>
    <phoneticPr fontId="3"/>
  </si>
  <si>
    <t>公表日</t>
    <rPh sb="0" eb="2">
      <t>コウヒョウ</t>
    </rPh>
    <rPh sb="2" eb="3">
      <t>ビ</t>
    </rPh>
    <phoneticPr fontId="3"/>
  </si>
  <si>
    <t>累計</t>
    <rPh sb="0" eb="2">
      <t>ルイケイ</t>
    </rPh>
    <phoneticPr fontId="3"/>
  </si>
  <si>
    <t>新型コロナウイルスに感染した患者の発生について（日次公表より）</t>
    <rPh sb="0" eb="2">
      <t>シンガタ</t>
    </rPh>
    <rPh sb="10" eb="12">
      <t>カンセン</t>
    </rPh>
    <rPh sb="14" eb="16">
      <t>カンジャ</t>
    </rPh>
    <rPh sb="17" eb="19">
      <t>ハッセイ</t>
    </rPh>
    <rPh sb="24" eb="25">
      <t>ニチ</t>
    </rPh>
    <rPh sb="25" eb="26">
      <t>ジ</t>
    </rPh>
    <rPh sb="26" eb="28">
      <t>コウヒョウ</t>
    </rPh>
    <phoneticPr fontId="3"/>
  </si>
  <si>
    <t>報道発表資料一覧（新型コロナウイルス感染症）</t>
    <rPh sb="0" eb="2">
      <t>ホウドウ</t>
    </rPh>
    <rPh sb="2" eb="4">
      <t>ハッピョウ</t>
    </rPh>
    <rPh sb="4" eb="6">
      <t>シリョウ</t>
    </rPh>
    <rPh sb="6" eb="8">
      <t>イチラン</t>
    </rPh>
    <rPh sb="9" eb="11">
      <t>シンガタ</t>
    </rPh>
    <rPh sb="18" eb="21">
      <t>カンセンショウ</t>
    </rPh>
    <phoneticPr fontId="3"/>
  </si>
  <si>
    <t>感染者数</t>
    <rPh sb="0" eb="3">
      <t>カンセンシャ</t>
    </rPh>
    <rPh sb="3" eb="4">
      <t>スウ</t>
    </rPh>
    <phoneticPr fontId="3"/>
  </si>
  <si>
    <t>感染者</t>
    <rPh sb="0" eb="3">
      <t>カンセンシャ</t>
    </rPh>
    <phoneticPr fontId="3"/>
  </si>
  <si>
    <t>厚生労働省トップページ→政府の取組等→報道発表資料</t>
    <rPh sb="0" eb="2">
      <t>コウセイ</t>
    </rPh>
    <rPh sb="2" eb="5">
      <t>ロウドウショウ</t>
    </rPh>
    <rPh sb="12" eb="14">
      <t>セイフ</t>
    </rPh>
    <rPh sb="15" eb="17">
      <t>トリクミ</t>
    </rPh>
    <rPh sb="17" eb="18">
      <t>トウ</t>
    </rPh>
    <rPh sb="19" eb="21">
      <t>ホウドウ</t>
    </rPh>
    <rPh sb="21" eb="23">
      <t>ハッピョウ</t>
    </rPh>
    <rPh sb="23" eb="25">
      <t>シリョウ</t>
    </rPh>
    <phoneticPr fontId="3"/>
  </si>
  <si>
    <t>累計</t>
    <rPh sb="0" eb="2">
      <t>ルイケイ</t>
    </rPh>
    <phoneticPr fontId="3"/>
  </si>
  <si>
    <t>陽性率</t>
    <rPh sb="0" eb="3">
      <t>ヨウセイリツ</t>
    </rPh>
    <phoneticPr fontId="3"/>
  </si>
  <si>
    <t>PCR検査数</t>
    <rPh sb="3" eb="5">
      <t>ケンサ</t>
    </rPh>
    <rPh sb="5" eb="6">
      <t>スウ</t>
    </rPh>
    <phoneticPr fontId="3"/>
  </si>
  <si>
    <t>死亡率</t>
    <rPh sb="0" eb="3">
      <t>シボウリツ</t>
    </rPh>
    <phoneticPr fontId="3"/>
  </si>
  <si>
    <t>死亡者数</t>
    <rPh sb="0" eb="2">
      <t>シボウ</t>
    </rPh>
    <rPh sb="2" eb="3">
      <t>シャ</t>
    </rPh>
    <rPh sb="3" eb="4">
      <t>スウ</t>
    </rPh>
    <phoneticPr fontId="3"/>
  </si>
  <si>
    <t>累計</t>
    <rPh sb="0" eb="2">
      <t>ルイケイ</t>
    </rPh>
    <phoneticPr fontId="3"/>
  </si>
  <si>
    <t>陽性率（陽性者数÷検査数）</t>
    <rPh sb="0" eb="3">
      <t>ヨウセイリツ</t>
    </rPh>
    <rPh sb="4" eb="6">
      <t>ヨウセイ</t>
    </rPh>
    <rPh sb="6" eb="7">
      <t>シャ</t>
    </rPh>
    <rPh sb="7" eb="8">
      <t>スウ</t>
    </rPh>
    <rPh sb="9" eb="11">
      <t>ケンサ</t>
    </rPh>
    <rPh sb="11" eb="12">
      <t>スウ</t>
    </rPh>
    <phoneticPr fontId="3"/>
  </si>
  <si>
    <t>死亡率（死亡者数÷陽性者数）</t>
    <rPh sb="0" eb="3">
      <t>シボウリツ</t>
    </rPh>
    <rPh sb="4" eb="7">
      <t>シボウシャ</t>
    </rPh>
    <rPh sb="7" eb="8">
      <t>スウ</t>
    </rPh>
    <rPh sb="9" eb="11">
      <t>ヨウセイ</t>
    </rPh>
    <rPh sb="11" eb="12">
      <t>シャ</t>
    </rPh>
    <rPh sb="12" eb="13">
      <t>スウ</t>
    </rPh>
    <phoneticPr fontId="3"/>
  </si>
  <si>
    <r>
      <t>y</t>
    </r>
    <r>
      <rPr>
        <vertAlign val="subscript"/>
        <sz val="10"/>
        <rFont val="Arial"/>
        <family val="2"/>
      </rPr>
      <t>1</t>
    </r>
    <phoneticPr fontId="4"/>
  </si>
  <si>
    <r>
      <t>y</t>
    </r>
    <r>
      <rPr>
        <vertAlign val="subscript"/>
        <sz val="10"/>
        <rFont val="Arial"/>
        <family val="2"/>
      </rPr>
      <t>2</t>
    </r>
    <phoneticPr fontId="4"/>
  </si>
  <si>
    <r>
      <t>y</t>
    </r>
    <r>
      <rPr>
        <vertAlign val="subscript"/>
        <sz val="10"/>
        <rFont val="Arial"/>
        <family val="2"/>
      </rPr>
      <t>3</t>
    </r>
    <phoneticPr fontId="4"/>
  </si>
  <si>
    <r>
      <t>y</t>
    </r>
    <r>
      <rPr>
        <vertAlign val="subscript"/>
        <sz val="10"/>
        <rFont val="Arial"/>
        <family val="2"/>
      </rPr>
      <t>4</t>
    </r>
    <phoneticPr fontId="4"/>
  </si>
  <si>
    <t>合成波</t>
    <rPh sb="0" eb="3">
      <t>ゴウセイハ</t>
    </rPh>
    <phoneticPr fontId="3"/>
  </si>
  <si>
    <t>第一</t>
    <rPh sb="0" eb="2">
      <t>ダイイッパ</t>
    </rPh>
    <phoneticPr fontId="3"/>
  </si>
  <si>
    <t>第二</t>
    <rPh sb="0" eb="2">
      <t>ダイニ</t>
    </rPh>
    <phoneticPr fontId="3"/>
  </si>
  <si>
    <t>第三</t>
    <rPh sb="0" eb="1">
      <t>ダイ</t>
    </rPh>
    <rPh sb="1" eb="2">
      <t>サン</t>
    </rPh>
    <phoneticPr fontId="3"/>
  </si>
  <si>
    <t>第四</t>
    <rPh sb="0" eb="1">
      <t>ダイ</t>
    </rPh>
    <rPh sb="1" eb="2">
      <t>ヨン</t>
    </rPh>
    <phoneticPr fontId="3"/>
  </si>
  <si>
    <t>第五</t>
    <rPh sb="0" eb="1">
      <t>ダイ</t>
    </rPh>
    <rPh sb="1" eb="2">
      <t>ゴ</t>
    </rPh>
    <phoneticPr fontId="3"/>
  </si>
  <si>
    <t>第六</t>
    <rPh sb="0" eb="1">
      <t>ダイ</t>
    </rPh>
    <rPh sb="1" eb="2">
      <t>ロク</t>
    </rPh>
    <phoneticPr fontId="3"/>
  </si>
  <si>
    <t>第七</t>
    <rPh sb="0" eb="1">
      <t>ダイ</t>
    </rPh>
    <rPh sb="1" eb="2">
      <t>ナナ</t>
    </rPh>
    <phoneticPr fontId="3"/>
  </si>
  <si>
    <t>第八</t>
    <rPh sb="0" eb="1">
      <t>ダイ</t>
    </rPh>
    <rPh sb="1" eb="2">
      <t>ハチ</t>
    </rPh>
    <phoneticPr fontId="3"/>
  </si>
  <si>
    <r>
      <t>y</t>
    </r>
    <r>
      <rPr>
        <vertAlign val="subscript"/>
        <sz val="10"/>
        <rFont val="Arial"/>
        <family val="2"/>
      </rPr>
      <t>3</t>
    </r>
    <r>
      <rPr>
        <sz val="11"/>
        <color theme="1"/>
        <rFont val="游ゴシック"/>
        <family val="2"/>
        <charset val="128"/>
        <scheme val="minor"/>
      </rPr>
      <t/>
    </r>
  </si>
  <si>
    <r>
      <t>y</t>
    </r>
    <r>
      <rPr>
        <vertAlign val="subscript"/>
        <sz val="10"/>
        <rFont val="Arial"/>
        <family val="2"/>
      </rPr>
      <t>6</t>
    </r>
    <r>
      <rPr>
        <sz val="11"/>
        <color theme="1"/>
        <rFont val="游ゴシック"/>
        <family val="2"/>
        <charset val="128"/>
        <scheme val="minor"/>
      </rPr>
      <t/>
    </r>
  </si>
  <si>
    <t>第九</t>
    <rPh sb="0" eb="1">
      <t>ダイ</t>
    </rPh>
    <rPh sb="1" eb="2">
      <t>キュウ</t>
    </rPh>
    <phoneticPr fontId="3"/>
  </si>
  <si>
    <t>平均</t>
    <rPh sb="0" eb="2">
      <t>ヘイキン</t>
    </rPh>
    <phoneticPr fontId="3"/>
  </si>
  <si>
    <t>標準偏差</t>
    <rPh sb="0" eb="4">
      <t>ヒョウジュンヘンサ</t>
    </rPh>
    <phoneticPr fontId="3"/>
  </si>
  <si>
    <r>
      <t>y</t>
    </r>
    <r>
      <rPr>
        <vertAlign val="subscript"/>
        <sz val="10"/>
        <rFont val="Arial"/>
        <family val="2"/>
      </rPr>
      <t>5</t>
    </r>
    <phoneticPr fontId="4"/>
  </si>
  <si>
    <r>
      <t>y</t>
    </r>
    <r>
      <rPr>
        <vertAlign val="subscript"/>
        <sz val="10"/>
        <rFont val="Arial"/>
        <family val="2"/>
      </rPr>
      <t>8</t>
    </r>
    <phoneticPr fontId="3"/>
  </si>
  <si>
    <r>
      <t>x</t>
    </r>
    <r>
      <rPr>
        <vertAlign val="subscript"/>
        <sz val="10"/>
        <rFont val="Arial"/>
        <family val="2"/>
      </rPr>
      <t>0</t>
    </r>
    <phoneticPr fontId="3"/>
  </si>
  <si>
    <r>
      <t>y</t>
    </r>
    <r>
      <rPr>
        <vertAlign val="subscript"/>
        <sz val="10"/>
        <rFont val="Arial"/>
        <family val="2"/>
      </rPr>
      <t>0</t>
    </r>
    <phoneticPr fontId="3"/>
  </si>
  <si>
    <r>
      <t>y</t>
    </r>
    <r>
      <rPr>
        <vertAlign val="subscript"/>
        <sz val="10"/>
        <rFont val="Arial"/>
        <family val="2"/>
      </rPr>
      <t>6</t>
    </r>
    <phoneticPr fontId="3"/>
  </si>
  <si>
    <r>
      <t>y</t>
    </r>
    <r>
      <rPr>
        <vertAlign val="subscript"/>
        <sz val="10"/>
        <rFont val="Arial"/>
        <family val="2"/>
      </rPr>
      <t>7</t>
    </r>
    <phoneticPr fontId="3"/>
  </si>
  <si>
    <r>
      <t>y</t>
    </r>
    <r>
      <rPr>
        <vertAlign val="subscript"/>
        <sz val="10"/>
        <rFont val="Arial"/>
        <family val="2"/>
      </rPr>
      <t>4</t>
    </r>
    <r>
      <rPr>
        <sz val="11"/>
        <color theme="1"/>
        <rFont val="游ゴシック"/>
        <family val="2"/>
        <charset val="128"/>
        <scheme val="minor"/>
      </rPr>
      <t/>
    </r>
  </si>
  <si>
    <r>
      <t>y</t>
    </r>
    <r>
      <rPr>
        <vertAlign val="subscript"/>
        <sz val="10"/>
        <rFont val="Arial"/>
        <family val="2"/>
      </rPr>
      <t>5</t>
    </r>
    <r>
      <rPr>
        <sz val="11"/>
        <color theme="1"/>
        <rFont val="游ゴシック"/>
        <family val="2"/>
        <charset val="128"/>
        <scheme val="minor"/>
      </rPr>
      <t/>
    </r>
  </si>
  <si>
    <r>
      <t>y</t>
    </r>
    <r>
      <rPr>
        <vertAlign val="subscript"/>
        <sz val="10"/>
        <rFont val="Arial"/>
        <family val="2"/>
      </rPr>
      <t>7</t>
    </r>
    <r>
      <rPr>
        <sz val="11"/>
        <color theme="1"/>
        <rFont val="游ゴシック"/>
        <family val="2"/>
        <charset val="128"/>
        <scheme val="minor"/>
      </rPr>
      <t/>
    </r>
  </si>
  <si>
    <r>
      <t>y</t>
    </r>
    <r>
      <rPr>
        <vertAlign val="subscript"/>
        <sz val="10"/>
        <rFont val="Arial"/>
        <family val="2"/>
      </rPr>
      <t>8</t>
    </r>
    <r>
      <rPr>
        <sz val="11"/>
        <color theme="1"/>
        <rFont val="游ゴシック"/>
        <family val="2"/>
        <charset val="128"/>
        <scheme val="minor"/>
      </rPr>
      <t/>
    </r>
  </si>
  <si>
    <t>週別集計 （千人）</t>
    <rPh sb="0" eb="1">
      <t>シュウ</t>
    </rPh>
    <rPh sb="1" eb="2">
      <t>ベツ</t>
    </rPh>
    <rPh sb="2" eb="4">
      <t>シュウケイ</t>
    </rPh>
    <rPh sb="6" eb="8">
      <t>センニン</t>
    </rPh>
    <phoneticPr fontId="3"/>
  </si>
  <si>
    <t>STEP 1</t>
    <phoneticPr fontId="3"/>
  </si>
  <si>
    <t>STEP 2</t>
    <phoneticPr fontId="3"/>
  </si>
  <si>
    <t>＜データの収集＞</t>
    <rPh sb="5" eb="7">
      <t>シュウシュウ</t>
    </rPh>
    <phoneticPr fontId="3"/>
  </si>
  <si>
    <t>＜データの編集＞</t>
    <rPh sb="5" eb="7">
      <t>ヘンシュウ</t>
    </rPh>
    <phoneticPr fontId="3"/>
  </si>
  <si>
    <t>STEP 3</t>
    <phoneticPr fontId="3"/>
  </si>
  <si>
    <t>＜計算と実データへのフィッティング＞</t>
    <rPh sb="1" eb="3">
      <t>ケイサン</t>
    </rPh>
    <rPh sb="2" eb="3">
      <t>セッケイ</t>
    </rPh>
    <rPh sb="4" eb="5">
      <t>ジツ</t>
    </rPh>
    <phoneticPr fontId="3"/>
  </si>
  <si>
    <t>https://www.mhlw.go.jp/stf/newpage_18656.html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</si>
</sst>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7" formatCode="#,##0.0;[Red]\-#,##0.0"/>
    <numFmt numFmtId="178" formatCode="#,##0.000;[Red]\-#,##0.000"/>
    <numFmt numFmtId="179" formatCode="0.0"/>
    <numFmt numFmtId="180" formatCode="0.000_ "/>
    <numFmt numFmtId="181" formatCode="0.0000"/>
    <numFmt numFmtId="182" formatCode="0.0%"/>
    <numFmt numFmtId="185" formatCode="yyyy/m/d;@"/>
    <numFmt numFmtId="192" formatCode="0.000"/>
  </numFmts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</font>
    <font>
      <sz val="10"/>
      <color theme="1"/>
      <name val="Arial"/>
      <family val="2"/>
      <charset val="128"/>
    </font>
    <font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0"/>
      <color theme="1"/>
      <name val="游ゴシック"/>
      <family val="3"/>
      <charset val="128"/>
      <scheme val="minor"/>
    </font>
    <font>
      <vertAlign val="subscript"/>
      <sz val="10"/>
      <name val="ＭＳ Ｐゴシック"/>
      <family val="3"/>
      <charset val="128"/>
    </font>
    <font>
      <vertAlign val="subscript"/>
      <sz val="10"/>
      <name val="Arial"/>
      <family val="2"/>
    </font>
    <font>
      <sz val="11"/>
      <name val="ＭＳ Ｐ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7" fillId="0" borderId="0" applyNumberFormat="0" applyFill="0" applyBorder="0" applyAlignment="0" applyProtection="0">
      <alignment vertical="center"/>
    </xf>
  </cellStyleXfs>
  <cellXfs count="104">
    <xf numFmtId="0" fontId="0" fillId="0" borderId="0" xfId="0">
      <alignment vertical="center"/>
    </xf>
    <xf numFmtId="0" fontId="6" fillId="0" borderId="0" xfId="0" applyFont="1">
      <alignment vertical="center"/>
    </xf>
    <xf numFmtId="177" fontId="6" fillId="0" borderId="0" xfId="1" applyNumberFormat="1" applyFont="1">
      <alignment vertical="center"/>
    </xf>
    <xf numFmtId="178" fontId="6" fillId="0" borderId="0" xfId="1" applyNumberFormat="1" applyFont="1">
      <alignment vertical="center"/>
    </xf>
    <xf numFmtId="0" fontId="7" fillId="0" borderId="0" xfId="0" applyFont="1" applyFill="1">
      <alignment vertical="center"/>
    </xf>
    <xf numFmtId="178" fontId="7" fillId="0" borderId="0" xfId="1" applyNumberFormat="1" applyFont="1" applyFill="1">
      <alignment vertical="center"/>
    </xf>
    <xf numFmtId="178" fontId="8" fillId="0" borderId="0" xfId="1" applyNumberFormat="1" applyFont="1">
      <alignment vertical="center"/>
    </xf>
    <xf numFmtId="178" fontId="7" fillId="0" borderId="0" xfId="1" applyNumberFormat="1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177" fontId="6" fillId="0" borderId="0" xfId="1" applyNumberFormat="1" applyFont="1" applyAlignment="1">
      <alignment horizontal="center" vertical="center"/>
    </xf>
    <xf numFmtId="177" fontId="7" fillId="2" borderId="1" xfId="1" applyNumberFormat="1" applyFont="1" applyFill="1" applyBorder="1" applyAlignment="1">
      <alignment horizontal="center" vertical="center"/>
    </xf>
    <xf numFmtId="177" fontId="7" fillId="2" borderId="0" xfId="1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79" fontId="7" fillId="0" borderId="1" xfId="0" applyNumberFormat="1" applyFont="1" applyFill="1" applyBorder="1" applyAlignment="1">
      <alignment horizontal="center" vertical="center"/>
    </xf>
    <xf numFmtId="0" fontId="10" fillId="0" borderId="0" xfId="0" applyFont="1">
      <alignment vertical="center"/>
    </xf>
    <xf numFmtId="179" fontId="7" fillId="0" borderId="0" xfId="0" applyNumberFormat="1" applyFont="1" applyFill="1" applyBorder="1" applyAlignment="1">
      <alignment horizontal="center" vertical="center"/>
    </xf>
    <xf numFmtId="178" fontId="13" fillId="0" borderId="0" xfId="1" applyNumberFormat="1" applyFont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178" fontId="6" fillId="0" borderId="1" xfId="1" applyNumberFormat="1" applyFont="1" applyBorder="1" applyAlignment="1">
      <alignment horizontal="center" vertical="center"/>
    </xf>
    <xf numFmtId="177" fontId="6" fillId="0" borderId="1" xfId="1" applyNumberFormat="1" applyFont="1" applyBorder="1" applyAlignment="1">
      <alignment horizontal="center" vertical="center"/>
    </xf>
    <xf numFmtId="56" fontId="6" fillId="0" borderId="0" xfId="0" quotePrefix="1" applyNumberFormat="1" applyFont="1" applyAlignment="1">
      <alignment horizontal="center" vertical="center"/>
    </xf>
    <xf numFmtId="38" fontId="6" fillId="0" borderId="1" xfId="1" applyNumberFormat="1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6" fillId="0" borderId="1" xfId="0" applyFont="1" applyBorder="1">
      <alignment vertical="center"/>
    </xf>
    <xf numFmtId="178" fontId="7" fillId="0" borderId="1" xfId="1" applyNumberFormat="1" applyFont="1" applyFill="1" applyBorder="1" applyAlignment="1">
      <alignment horizontal="center" vertical="center"/>
    </xf>
    <xf numFmtId="180" fontId="7" fillId="0" borderId="1" xfId="0" applyNumberFormat="1" applyFont="1" applyFill="1" applyBorder="1">
      <alignment vertical="center"/>
    </xf>
    <xf numFmtId="178" fontId="7" fillId="0" borderId="1" xfId="1" applyNumberFormat="1" applyFont="1" applyFill="1" applyBorder="1">
      <alignment vertical="center"/>
    </xf>
    <xf numFmtId="178" fontId="6" fillId="0" borderId="1" xfId="1" applyNumberFormat="1" applyFont="1" applyBorder="1">
      <alignment vertical="center"/>
    </xf>
    <xf numFmtId="38" fontId="6" fillId="0" borderId="1" xfId="1" quotePrefix="1" applyFont="1" applyBorder="1" applyAlignment="1">
      <alignment horizontal="center" vertical="center"/>
    </xf>
    <xf numFmtId="38" fontId="6" fillId="0" borderId="0" xfId="1" quotePrefix="1" applyFont="1" applyBorder="1" applyAlignment="1">
      <alignment horizontal="right" vertical="center"/>
    </xf>
    <xf numFmtId="38" fontId="6" fillId="0" borderId="0" xfId="1" applyFont="1" applyBorder="1" applyAlignment="1">
      <alignment horizontal="right" vertical="center"/>
    </xf>
    <xf numFmtId="38" fontId="6" fillId="0" borderId="1" xfId="1" applyNumberFormat="1" applyFont="1" applyFill="1" applyBorder="1" applyAlignment="1">
      <alignment horizontal="center" vertical="center"/>
    </xf>
    <xf numFmtId="178" fontId="6" fillId="0" borderId="0" xfId="1" applyNumberFormat="1" applyFont="1" applyBorder="1" applyAlignment="1">
      <alignment horizontal="center" vertical="center"/>
    </xf>
    <xf numFmtId="178" fontId="6" fillId="0" borderId="0" xfId="1" applyNumberFormat="1" applyFont="1" applyBorder="1">
      <alignment vertical="center"/>
    </xf>
    <xf numFmtId="0" fontId="12" fillId="0" borderId="0" xfId="0" applyFont="1" applyBorder="1" applyAlignment="1">
      <alignment horizontal="center" vertical="center"/>
    </xf>
    <xf numFmtId="38" fontId="7" fillId="0" borderId="0" xfId="1" applyFont="1" applyFill="1" applyAlignment="1">
      <alignment horizontal="right" vertical="center"/>
    </xf>
    <xf numFmtId="38" fontId="6" fillId="0" borderId="0" xfId="1" applyFont="1" applyAlignment="1">
      <alignment horizontal="right" vertical="center"/>
    </xf>
    <xf numFmtId="38" fontId="13" fillId="0" borderId="0" xfId="1" applyFont="1" applyAlignment="1">
      <alignment horizontal="right" vertical="center"/>
    </xf>
    <xf numFmtId="38" fontId="8" fillId="0" borderId="0" xfId="1" applyFont="1" applyAlignment="1">
      <alignment horizontal="right" vertical="center"/>
    </xf>
    <xf numFmtId="38" fontId="6" fillId="0" borderId="1" xfId="1" quotePrefix="1" applyFont="1" applyBorder="1" applyAlignment="1">
      <alignment horizontal="right" vertical="center"/>
    </xf>
    <xf numFmtId="185" fontId="12" fillId="0" borderId="0" xfId="0" applyNumberFormat="1" applyFont="1" applyBorder="1" applyAlignment="1">
      <alignment horizontal="left" vertical="center"/>
    </xf>
    <xf numFmtId="185" fontId="7" fillId="0" borderId="0" xfId="1" applyNumberFormat="1" applyFont="1" applyFill="1" applyAlignment="1">
      <alignment horizontal="right" vertical="center"/>
    </xf>
    <xf numFmtId="185" fontId="6" fillId="0" borderId="0" xfId="0" applyNumberFormat="1" applyFont="1" applyAlignment="1">
      <alignment horizontal="right" vertical="center"/>
    </xf>
    <xf numFmtId="185" fontId="12" fillId="0" borderId="0" xfId="0" applyNumberFormat="1" applyFont="1" applyAlignment="1">
      <alignment horizontal="left" vertical="center"/>
    </xf>
    <xf numFmtId="38" fontId="6" fillId="0" borderId="2" xfId="1" quotePrefix="1" applyFont="1" applyBorder="1" applyAlignment="1">
      <alignment horizontal="right" vertical="center"/>
    </xf>
    <xf numFmtId="185" fontId="6" fillId="0" borderId="1" xfId="0" quotePrefix="1" applyNumberFormat="1" applyFont="1" applyBorder="1" applyAlignment="1">
      <alignment horizontal="right" vertical="center"/>
    </xf>
    <xf numFmtId="38" fontId="6" fillId="0" borderId="1" xfId="1" applyFont="1" applyBorder="1" applyAlignment="1">
      <alignment horizontal="right" vertical="center"/>
    </xf>
    <xf numFmtId="38" fontId="7" fillId="0" borderId="1" xfId="1" applyFont="1" applyFill="1" applyBorder="1" applyAlignment="1">
      <alignment horizontal="right" vertical="center"/>
    </xf>
    <xf numFmtId="38" fontId="7" fillId="0" borderId="0" xfId="1" applyFont="1" applyFill="1" applyBorder="1" applyAlignment="1">
      <alignment horizontal="right" vertical="center"/>
    </xf>
    <xf numFmtId="178" fontId="7" fillId="0" borderId="1" xfId="0" applyNumberFormat="1" applyFont="1" applyFill="1" applyBorder="1">
      <alignment vertical="center"/>
    </xf>
    <xf numFmtId="0" fontId="0" fillId="0" borderId="0" xfId="0" applyBorder="1" applyAlignment="1">
      <alignment vertical="center"/>
    </xf>
    <xf numFmtId="40" fontId="6" fillId="0" borderId="1" xfId="1" applyNumberFormat="1" applyFont="1" applyBorder="1" applyAlignment="1">
      <alignment horizontal="center" vertical="center"/>
    </xf>
    <xf numFmtId="10" fontId="7" fillId="0" borderId="1" xfId="2" applyNumberFormat="1" applyFont="1" applyFill="1" applyBorder="1" applyAlignment="1">
      <alignment horizontal="right" vertical="center"/>
    </xf>
    <xf numFmtId="10" fontId="6" fillId="0" borderId="1" xfId="2" quotePrefix="1" applyNumberFormat="1" applyFont="1" applyBorder="1" applyAlignment="1">
      <alignment horizontal="right" vertical="center"/>
    </xf>
    <xf numFmtId="38" fontId="12" fillId="0" borderId="0" xfId="1" applyFont="1" applyAlignment="1">
      <alignment horizontal="left" vertical="center"/>
    </xf>
    <xf numFmtId="38" fontId="6" fillId="3" borderId="1" xfId="1" quotePrefix="1" applyFont="1" applyFill="1" applyBorder="1" applyAlignment="1">
      <alignment horizontal="right" vertical="center"/>
    </xf>
    <xf numFmtId="182" fontId="6" fillId="0" borderId="2" xfId="2" quotePrefix="1" applyNumberFormat="1" applyFont="1" applyBorder="1" applyAlignment="1">
      <alignment horizontal="right" vertical="center"/>
    </xf>
    <xf numFmtId="0" fontId="6" fillId="0" borderId="0" xfId="0" applyFont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38" fontId="12" fillId="0" borderId="1" xfId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2" fillId="0" borderId="0" xfId="0" applyFont="1" applyBorder="1" applyAlignment="1">
      <alignment horizontal="left" vertical="center" wrapText="1"/>
    </xf>
    <xf numFmtId="10" fontId="6" fillId="0" borderId="2" xfId="2" quotePrefix="1" applyNumberFormat="1" applyFont="1" applyBorder="1" applyAlignment="1">
      <alignment horizontal="right" vertical="center"/>
    </xf>
    <xf numFmtId="192" fontId="6" fillId="0" borderId="1" xfId="0" applyNumberFormat="1" applyFont="1" applyBorder="1">
      <alignment vertical="center"/>
    </xf>
    <xf numFmtId="178" fontId="6" fillId="0" borderId="1" xfId="1" applyNumberFormat="1" applyFont="1" applyBorder="1" applyAlignment="1">
      <alignment horizontal="right" vertical="center"/>
    </xf>
    <xf numFmtId="38" fontId="6" fillId="0" borderId="0" xfId="1" applyFont="1" applyFill="1" applyBorder="1" applyAlignment="1">
      <alignment horizontal="right" vertical="center"/>
    </xf>
    <xf numFmtId="178" fontId="6" fillId="0" borderId="1" xfId="1" applyNumberFormat="1" applyFont="1" applyFill="1" applyBorder="1" applyAlignment="1">
      <alignment horizontal="right" vertical="center"/>
    </xf>
    <xf numFmtId="185" fontId="6" fillId="0" borderId="1" xfId="0" quotePrefix="1" applyNumberFormat="1" applyFont="1" applyFill="1" applyBorder="1" applyAlignment="1">
      <alignment horizontal="right" vertical="center"/>
    </xf>
    <xf numFmtId="56" fontId="12" fillId="0" borderId="1" xfId="0" quotePrefix="1" applyNumberFormat="1" applyFont="1" applyBorder="1" applyAlignment="1">
      <alignment horizontal="center" vertical="center"/>
    </xf>
    <xf numFmtId="178" fontId="6" fillId="0" borderId="0" xfId="1" applyNumberFormat="1" applyFont="1" applyFill="1" applyBorder="1">
      <alignment vertical="center"/>
    </xf>
    <xf numFmtId="38" fontId="12" fillId="0" borderId="3" xfId="1" applyFont="1" applyBorder="1" applyAlignment="1">
      <alignment horizontal="center" vertical="center" wrapText="1"/>
    </xf>
    <xf numFmtId="178" fontId="8" fillId="0" borderId="0" xfId="1" applyNumberFormat="1" applyFont="1" applyBorder="1">
      <alignment vertical="center"/>
    </xf>
    <xf numFmtId="178" fontId="6" fillId="0" borderId="7" xfId="1" applyNumberFormat="1" applyFont="1" applyBorder="1" applyAlignment="1">
      <alignment horizontal="center" vertical="center"/>
    </xf>
    <xf numFmtId="38" fontId="6" fillId="0" borderId="7" xfId="1" applyFont="1" applyBorder="1" applyAlignment="1">
      <alignment horizontal="right" vertical="center"/>
    </xf>
    <xf numFmtId="178" fontId="6" fillId="0" borderId="7" xfId="1" applyNumberFormat="1" applyFont="1" applyBorder="1">
      <alignment vertical="center"/>
    </xf>
    <xf numFmtId="14" fontId="6" fillId="0" borderId="1" xfId="0" quotePrefix="1" applyNumberFormat="1" applyFont="1" applyBorder="1" applyAlignment="1">
      <alignment horizontal="center" vertical="center"/>
    </xf>
    <xf numFmtId="14" fontId="6" fillId="0" borderId="0" xfId="0" applyNumberFormat="1" applyFont="1">
      <alignment vertical="center"/>
    </xf>
    <xf numFmtId="14" fontId="7" fillId="0" borderId="0" xfId="1" applyNumberFormat="1" applyFont="1" applyFill="1">
      <alignment vertical="center"/>
    </xf>
    <xf numFmtId="14" fontId="7" fillId="0" borderId="1" xfId="0" applyNumberFormat="1" applyFont="1" applyFill="1" applyBorder="1" applyAlignment="1">
      <alignment horizontal="center" vertical="center"/>
    </xf>
    <xf numFmtId="14" fontId="6" fillId="0" borderId="1" xfId="0" applyNumberFormat="1" applyFont="1" applyBorder="1">
      <alignment vertical="center"/>
    </xf>
    <xf numFmtId="14" fontId="7" fillId="0" borderId="1" xfId="0" applyNumberFormat="1" applyFont="1" applyFill="1" applyBorder="1">
      <alignment vertical="center"/>
    </xf>
    <xf numFmtId="0" fontId="12" fillId="0" borderId="6" xfId="0" applyFont="1" applyBorder="1" applyAlignment="1">
      <alignment horizontal="left" vertical="center"/>
    </xf>
    <xf numFmtId="9" fontId="6" fillId="0" borderId="1" xfId="2" applyFont="1" applyBorder="1" applyAlignment="1">
      <alignment horizontal="right" vertical="center"/>
    </xf>
    <xf numFmtId="185" fontId="12" fillId="0" borderId="1" xfId="0" applyNumberFormat="1" applyFont="1" applyBorder="1" applyAlignment="1">
      <alignment horizontal="right" vertical="center"/>
    </xf>
    <xf numFmtId="38" fontId="6" fillId="0" borderId="0" xfId="1" applyNumberFormat="1" applyFont="1" applyBorder="1" applyAlignment="1">
      <alignment horizontal="center" vertical="center"/>
    </xf>
    <xf numFmtId="40" fontId="7" fillId="0" borderId="0" xfId="1" applyNumberFormat="1" applyFont="1" applyFill="1" applyAlignment="1">
      <alignment horizontal="center" vertical="center"/>
    </xf>
    <xf numFmtId="2" fontId="7" fillId="0" borderId="0" xfId="0" applyNumberFormat="1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38" fontId="12" fillId="0" borderId="2" xfId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12" fillId="0" borderId="2" xfId="0" applyFont="1" applyBorder="1" applyAlignment="1">
      <alignment horizontal="center" vertical="center"/>
    </xf>
    <xf numFmtId="40" fontId="6" fillId="0" borderId="1" xfId="1" applyNumberFormat="1" applyFont="1" applyFill="1" applyBorder="1" applyAlignment="1">
      <alignment horizontal="center" vertical="center"/>
    </xf>
    <xf numFmtId="192" fontId="7" fillId="0" borderId="1" xfId="0" applyNumberFormat="1" applyFont="1" applyFill="1" applyBorder="1" applyAlignment="1">
      <alignment horizontal="center" vertical="center"/>
    </xf>
    <xf numFmtId="192" fontId="6" fillId="0" borderId="1" xfId="0" applyNumberFormat="1" applyFont="1" applyFill="1" applyBorder="1">
      <alignment vertical="center"/>
    </xf>
    <xf numFmtId="56" fontId="12" fillId="0" borderId="0" xfId="0" quotePrefix="1" applyNumberFormat="1" applyFont="1" applyBorder="1" applyAlignment="1">
      <alignment horizontal="center" vertical="center"/>
    </xf>
    <xf numFmtId="181" fontId="7" fillId="0" borderId="0" xfId="0" applyNumberFormat="1" applyFont="1" applyFill="1" applyBorder="1" applyAlignment="1">
      <alignment horizontal="center" vertical="center"/>
    </xf>
    <xf numFmtId="178" fontId="6" fillId="0" borderId="6" xfId="1" applyNumberFormat="1" applyFont="1" applyBorder="1" applyAlignment="1">
      <alignment horizontal="center" vertical="center"/>
    </xf>
    <xf numFmtId="38" fontId="6" fillId="0" borderId="6" xfId="1" applyFont="1" applyBorder="1" applyAlignment="1">
      <alignment horizontal="right" vertical="center"/>
    </xf>
    <xf numFmtId="178" fontId="6" fillId="0" borderId="6" xfId="1" applyNumberFormat="1" applyFont="1" applyBorder="1">
      <alignment vertical="center"/>
    </xf>
    <xf numFmtId="185" fontId="18" fillId="0" borderId="0" xfId="1" applyNumberFormat="1" applyFont="1" applyFill="1" applyAlignment="1">
      <alignment horizontal="center" vertical="center"/>
    </xf>
    <xf numFmtId="38" fontId="11" fillId="0" borderId="0" xfId="1" applyFont="1" applyFill="1" applyAlignment="1">
      <alignment horizontal="left" vertical="center"/>
    </xf>
    <xf numFmtId="185" fontId="17" fillId="0" borderId="0" xfId="4" applyNumberFormat="1" applyAlignment="1">
      <alignment horizontal="left" vertical="center"/>
    </xf>
  </cellXfs>
  <cellStyles count="5">
    <cellStyle name="パーセント" xfId="2" builtinId="5"/>
    <cellStyle name="ハイパーリンク" xfId="4" builtinId="8"/>
    <cellStyle name="桁区切り" xfId="1" builtinId="6"/>
    <cellStyle name="標準" xfId="0" builtinId="0"/>
    <cellStyle name="標準 2" xfId="3" xr:uid="{911B0DE2-E5FA-4D2B-A181-F91EA8A4075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4955433918010986E-2"/>
          <c:y val="1.1254182772364263E-2"/>
          <c:w val="0.90463683752165425"/>
          <c:h val="0.88036842511902524"/>
        </c:manualLayout>
      </c:layout>
      <c:lineChart>
        <c:grouping val="standard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合成波のつくり方!$M$12:$M$105</c:f>
              <c:numCache>
                <c:formatCode>m/d/yyyy</c:formatCode>
                <c:ptCount val="94"/>
                <c:pt idx="0">
                  <c:v>43843</c:v>
                </c:pt>
                <c:pt idx="1">
                  <c:v>43850</c:v>
                </c:pt>
                <c:pt idx="2">
                  <c:v>43857</c:v>
                </c:pt>
                <c:pt idx="3">
                  <c:v>43864</c:v>
                </c:pt>
                <c:pt idx="4">
                  <c:v>43871</c:v>
                </c:pt>
                <c:pt idx="5">
                  <c:v>43878</c:v>
                </c:pt>
                <c:pt idx="6">
                  <c:v>43885</c:v>
                </c:pt>
                <c:pt idx="7">
                  <c:v>43892</c:v>
                </c:pt>
                <c:pt idx="8">
                  <c:v>43899</c:v>
                </c:pt>
                <c:pt idx="9">
                  <c:v>43906</c:v>
                </c:pt>
                <c:pt idx="10">
                  <c:v>43913</c:v>
                </c:pt>
                <c:pt idx="11">
                  <c:v>43920</c:v>
                </c:pt>
                <c:pt idx="12">
                  <c:v>43927</c:v>
                </c:pt>
                <c:pt idx="13">
                  <c:v>43934</c:v>
                </c:pt>
                <c:pt idx="14">
                  <c:v>43941</c:v>
                </c:pt>
                <c:pt idx="15">
                  <c:v>43948</c:v>
                </c:pt>
                <c:pt idx="16">
                  <c:v>43955</c:v>
                </c:pt>
                <c:pt idx="17">
                  <c:v>43962</c:v>
                </c:pt>
                <c:pt idx="18">
                  <c:v>43969</c:v>
                </c:pt>
                <c:pt idx="19">
                  <c:v>43976</c:v>
                </c:pt>
                <c:pt idx="20">
                  <c:v>43983</c:v>
                </c:pt>
                <c:pt idx="21">
                  <c:v>43990</c:v>
                </c:pt>
                <c:pt idx="22">
                  <c:v>43997</c:v>
                </c:pt>
                <c:pt idx="23">
                  <c:v>44004</c:v>
                </c:pt>
                <c:pt idx="24">
                  <c:v>44011</c:v>
                </c:pt>
                <c:pt idx="25">
                  <c:v>44018</c:v>
                </c:pt>
                <c:pt idx="26">
                  <c:v>44025</c:v>
                </c:pt>
                <c:pt idx="27">
                  <c:v>44032</c:v>
                </c:pt>
                <c:pt idx="28">
                  <c:v>44039</c:v>
                </c:pt>
                <c:pt idx="29">
                  <c:v>44046</c:v>
                </c:pt>
                <c:pt idx="30">
                  <c:v>44053</c:v>
                </c:pt>
                <c:pt idx="31">
                  <c:v>44060</c:v>
                </c:pt>
                <c:pt idx="32">
                  <c:v>44067</c:v>
                </c:pt>
                <c:pt idx="33">
                  <c:v>44074</c:v>
                </c:pt>
                <c:pt idx="34">
                  <c:v>44081</c:v>
                </c:pt>
                <c:pt idx="35">
                  <c:v>44088</c:v>
                </c:pt>
                <c:pt idx="36">
                  <c:v>44095</c:v>
                </c:pt>
                <c:pt idx="37">
                  <c:v>44102</c:v>
                </c:pt>
                <c:pt idx="38">
                  <c:v>44109</c:v>
                </c:pt>
                <c:pt idx="39">
                  <c:v>44116</c:v>
                </c:pt>
                <c:pt idx="40">
                  <c:v>44123</c:v>
                </c:pt>
                <c:pt idx="41">
                  <c:v>44130</c:v>
                </c:pt>
                <c:pt idx="42">
                  <c:v>44137</c:v>
                </c:pt>
                <c:pt idx="43">
                  <c:v>44144</c:v>
                </c:pt>
                <c:pt idx="44">
                  <c:v>44151</c:v>
                </c:pt>
                <c:pt idx="45">
                  <c:v>44158</c:v>
                </c:pt>
                <c:pt idx="46">
                  <c:v>44165</c:v>
                </c:pt>
                <c:pt idx="47">
                  <c:v>44172</c:v>
                </c:pt>
                <c:pt idx="48">
                  <c:v>44179</c:v>
                </c:pt>
                <c:pt idx="49">
                  <c:v>44186</c:v>
                </c:pt>
                <c:pt idx="50">
                  <c:v>44193</c:v>
                </c:pt>
                <c:pt idx="51">
                  <c:v>44200</c:v>
                </c:pt>
                <c:pt idx="52">
                  <c:v>44207</c:v>
                </c:pt>
                <c:pt idx="53">
                  <c:v>44214</c:v>
                </c:pt>
                <c:pt idx="54">
                  <c:v>44221</c:v>
                </c:pt>
                <c:pt idx="55">
                  <c:v>44228</c:v>
                </c:pt>
                <c:pt idx="56">
                  <c:v>44235</c:v>
                </c:pt>
                <c:pt idx="57">
                  <c:v>44242</c:v>
                </c:pt>
                <c:pt idx="58">
                  <c:v>44249</c:v>
                </c:pt>
                <c:pt idx="59">
                  <c:v>44256</c:v>
                </c:pt>
                <c:pt idx="60">
                  <c:v>44263</c:v>
                </c:pt>
                <c:pt idx="61">
                  <c:v>44270</c:v>
                </c:pt>
                <c:pt idx="62">
                  <c:v>44277</c:v>
                </c:pt>
                <c:pt idx="63">
                  <c:v>44284</c:v>
                </c:pt>
                <c:pt idx="64">
                  <c:v>44291</c:v>
                </c:pt>
                <c:pt idx="65">
                  <c:v>44298</c:v>
                </c:pt>
                <c:pt idx="66">
                  <c:v>44305</c:v>
                </c:pt>
                <c:pt idx="67">
                  <c:v>44312</c:v>
                </c:pt>
                <c:pt idx="68">
                  <c:v>44319</c:v>
                </c:pt>
                <c:pt idx="69">
                  <c:v>44326</c:v>
                </c:pt>
                <c:pt idx="70">
                  <c:v>44333</c:v>
                </c:pt>
                <c:pt idx="71">
                  <c:v>44340</c:v>
                </c:pt>
                <c:pt idx="72">
                  <c:v>44347</c:v>
                </c:pt>
                <c:pt idx="73">
                  <c:v>44354</c:v>
                </c:pt>
                <c:pt idx="74">
                  <c:v>44361</c:v>
                </c:pt>
                <c:pt idx="75">
                  <c:v>44368</c:v>
                </c:pt>
                <c:pt idx="76">
                  <c:v>44375</c:v>
                </c:pt>
                <c:pt idx="77">
                  <c:v>44382</c:v>
                </c:pt>
                <c:pt idx="78">
                  <c:v>44389</c:v>
                </c:pt>
                <c:pt idx="79">
                  <c:v>44396</c:v>
                </c:pt>
                <c:pt idx="80">
                  <c:v>44403</c:v>
                </c:pt>
                <c:pt idx="81">
                  <c:v>44410</c:v>
                </c:pt>
                <c:pt idx="82">
                  <c:v>44417</c:v>
                </c:pt>
                <c:pt idx="83">
                  <c:v>44424</c:v>
                </c:pt>
                <c:pt idx="84">
                  <c:v>44431</c:v>
                </c:pt>
                <c:pt idx="85">
                  <c:v>44438</c:v>
                </c:pt>
                <c:pt idx="86">
                  <c:v>44445</c:v>
                </c:pt>
                <c:pt idx="87">
                  <c:v>44452</c:v>
                </c:pt>
                <c:pt idx="88">
                  <c:v>44459</c:v>
                </c:pt>
                <c:pt idx="89">
                  <c:v>44466</c:v>
                </c:pt>
                <c:pt idx="90">
                  <c:v>44473</c:v>
                </c:pt>
                <c:pt idx="91">
                  <c:v>44480</c:v>
                </c:pt>
                <c:pt idx="92">
                  <c:v>44487</c:v>
                </c:pt>
                <c:pt idx="93">
                  <c:v>44494</c:v>
                </c:pt>
              </c:numCache>
            </c:numRef>
          </c:cat>
          <c:val>
            <c:numRef>
              <c:f>合成波のつくり方!$N$12:$N$105</c:f>
              <c:numCache>
                <c:formatCode>General</c:formatCode>
                <c:ptCount val="94"/>
                <c:pt idx="0">
                  <c:v>1E-3</c:v>
                </c:pt>
                <c:pt idx="1">
                  <c:v>3.0000000000000001E-3</c:v>
                </c:pt>
                <c:pt idx="2">
                  <c:v>1.0999999999999999E-2</c:v>
                </c:pt>
                <c:pt idx="3">
                  <c:v>6.0000000000000001E-3</c:v>
                </c:pt>
                <c:pt idx="4">
                  <c:v>2.5999999999999999E-2</c:v>
                </c:pt>
                <c:pt idx="5">
                  <c:v>7.8E-2</c:v>
                </c:pt>
                <c:pt idx="6">
                  <c:v>0.107</c:v>
                </c:pt>
                <c:pt idx="7">
                  <c:v>0.20599999999999999</c:v>
                </c:pt>
                <c:pt idx="8">
                  <c:v>0.371</c:v>
                </c:pt>
                <c:pt idx="9">
                  <c:v>0.26300000000000001</c:v>
                </c:pt>
                <c:pt idx="10">
                  <c:v>0.76300000000000001</c:v>
                </c:pt>
                <c:pt idx="11">
                  <c:v>1.734</c:v>
                </c:pt>
                <c:pt idx="12">
                  <c:v>3.5539999999999998</c:v>
                </c:pt>
                <c:pt idx="13">
                  <c:v>3.4849999999999999</c:v>
                </c:pt>
                <c:pt idx="14">
                  <c:v>2.6240000000000001</c:v>
                </c:pt>
                <c:pt idx="15">
                  <c:v>1.663</c:v>
                </c:pt>
                <c:pt idx="16">
                  <c:v>0.85199999999999998</c:v>
                </c:pt>
                <c:pt idx="17">
                  <c:v>0.53800000000000003</c:v>
                </c:pt>
                <c:pt idx="18">
                  <c:v>0.26500000000000001</c:v>
                </c:pt>
                <c:pt idx="19">
                  <c:v>0.30099999999999999</c:v>
                </c:pt>
                <c:pt idx="20">
                  <c:v>0.28999999999999998</c:v>
                </c:pt>
                <c:pt idx="21">
                  <c:v>0.28799999999999998</c:v>
                </c:pt>
                <c:pt idx="22">
                  <c:v>0.435</c:v>
                </c:pt>
                <c:pt idx="23">
                  <c:v>0.41399999999999998</c:v>
                </c:pt>
                <c:pt idx="24">
                  <c:v>0.38100000000000001</c:v>
                </c:pt>
                <c:pt idx="25">
                  <c:v>0.39600000000000002</c:v>
                </c:pt>
                <c:pt idx="26">
                  <c:v>3.14</c:v>
                </c:pt>
                <c:pt idx="27">
                  <c:v>4.74</c:v>
                </c:pt>
                <c:pt idx="28">
                  <c:v>7.3070000000000004</c:v>
                </c:pt>
                <c:pt idx="29">
                  <c:v>10.093999999999999</c:v>
                </c:pt>
                <c:pt idx="30">
                  <c:v>7.931</c:v>
                </c:pt>
                <c:pt idx="31">
                  <c:v>7.0330000000000004</c:v>
                </c:pt>
                <c:pt idx="32">
                  <c:v>5.5170000000000003</c:v>
                </c:pt>
                <c:pt idx="33">
                  <c:v>4.1550000000000002</c:v>
                </c:pt>
                <c:pt idx="34">
                  <c:v>3.7989999999999999</c:v>
                </c:pt>
                <c:pt idx="35">
                  <c:v>3.4390000000000001</c:v>
                </c:pt>
                <c:pt idx="36">
                  <c:v>3.0329999999999999</c:v>
                </c:pt>
                <c:pt idx="37">
                  <c:v>3.649</c:v>
                </c:pt>
                <c:pt idx="38">
                  <c:v>3.573</c:v>
                </c:pt>
                <c:pt idx="39">
                  <c:v>3.7440000000000002</c:v>
                </c:pt>
                <c:pt idx="40">
                  <c:v>3.8780000000000001</c:v>
                </c:pt>
                <c:pt idx="41">
                  <c:v>4.6120000000000001</c:v>
                </c:pt>
                <c:pt idx="42">
                  <c:v>5.94</c:v>
                </c:pt>
                <c:pt idx="43">
                  <c:v>9.5909999999999993</c:v>
                </c:pt>
                <c:pt idx="44">
                  <c:v>13.502000000000001</c:v>
                </c:pt>
                <c:pt idx="45">
                  <c:v>14.474</c:v>
                </c:pt>
                <c:pt idx="46">
                  <c:v>15.445</c:v>
                </c:pt>
                <c:pt idx="47">
                  <c:v>17.189</c:v>
                </c:pt>
                <c:pt idx="48">
                  <c:v>18.593</c:v>
                </c:pt>
                <c:pt idx="49">
                  <c:v>21.431999999999999</c:v>
                </c:pt>
                <c:pt idx="50">
                  <c:v>23.641999999999999</c:v>
                </c:pt>
                <c:pt idx="51">
                  <c:v>39.820999999999998</c:v>
                </c:pt>
                <c:pt idx="52">
                  <c:v>41.521000000000001</c:v>
                </c:pt>
                <c:pt idx="53">
                  <c:v>38.365000000000002</c:v>
                </c:pt>
                <c:pt idx="54">
                  <c:v>26.081</c:v>
                </c:pt>
                <c:pt idx="55">
                  <c:v>16.693000000000001</c:v>
                </c:pt>
                <c:pt idx="56">
                  <c:v>11.037000000000001</c:v>
                </c:pt>
                <c:pt idx="57">
                  <c:v>10.035</c:v>
                </c:pt>
                <c:pt idx="58">
                  <c:v>7.2329999999999997</c:v>
                </c:pt>
                <c:pt idx="59">
                  <c:v>7.2160000000000002</c:v>
                </c:pt>
                <c:pt idx="60">
                  <c:v>7.9169999999999998</c:v>
                </c:pt>
                <c:pt idx="61">
                  <c:v>8.7650000000000006</c:v>
                </c:pt>
                <c:pt idx="62">
                  <c:v>11.211</c:v>
                </c:pt>
                <c:pt idx="63">
                  <c:v>16.018000000000001</c:v>
                </c:pt>
                <c:pt idx="64">
                  <c:v>20.536000000000001</c:v>
                </c:pt>
                <c:pt idx="65">
                  <c:v>26.425999999999998</c:v>
                </c:pt>
                <c:pt idx="66">
                  <c:v>32.311999999999998</c:v>
                </c:pt>
                <c:pt idx="67">
                  <c:v>35.084000000000003</c:v>
                </c:pt>
                <c:pt idx="68">
                  <c:v>35.802</c:v>
                </c:pt>
                <c:pt idx="69">
                  <c:v>44.960999999999999</c:v>
                </c:pt>
                <c:pt idx="70">
                  <c:v>5.1870000000000003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998-4DF7-B6F0-6D683F1287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2844040"/>
        <c:axId val="992847400"/>
      </c:lineChart>
      <c:dateAx>
        <c:axId val="992844040"/>
        <c:scaling>
          <c:orientation val="minMax"/>
          <c:max val="44605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992847400"/>
        <c:crosses val="autoZero"/>
        <c:auto val="1"/>
        <c:lblOffset val="100"/>
        <c:baseTimeUnit val="days"/>
        <c:majorUnit val="30"/>
        <c:majorTimeUnit val="days"/>
      </c:dateAx>
      <c:valAx>
        <c:axId val="992847400"/>
        <c:scaling>
          <c:orientation val="minMax"/>
          <c:max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992844040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356638493406093E-2"/>
          <c:y val="8.8726213703079981E-2"/>
          <c:w val="0.91273304337881511"/>
          <c:h val="0.86890232767412745"/>
        </c:manualLayout>
      </c:layout>
      <c:lineChart>
        <c:grouping val="standard"/>
        <c:varyColors val="0"/>
        <c:ser>
          <c:idx val="0"/>
          <c:order val="0"/>
          <c:tx>
            <c:strRef>
              <c:f>合成波のつくり方!$CC$42</c:f>
              <c:strCache>
                <c:ptCount val="1"/>
                <c:pt idx="0">
                  <c:v>y1</c:v>
                </c:pt>
              </c:strCache>
            </c:strRef>
          </c:tx>
          <c:spPr>
            <a:ln w="9525" cap="rnd">
              <a:solidFill>
                <a:schemeClr val="accent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合成波のつくり方!$CB$43:$CB$420</c:f>
              <c:numCache>
                <c:formatCode>#,##0_);[Red]\(#,##0\)</c:formatCode>
                <c:ptCount val="378"/>
                <c:pt idx="0">
                  <c:v>0</c:v>
                </c:pt>
                <c:pt idx="1">
                  <c:v>0.9</c:v>
                </c:pt>
                <c:pt idx="2">
                  <c:v>1.8</c:v>
                </c:pt>
                <c:pt idx="3">
                  <c:v>2.7</c:v>
                </c:pt>
                <c:pt idx="4">
                  <c:v>3.6</c:v>
                </c:pt>
                <c:pt idx="5">
                  <c:v>4.5</c:v>
                </c:pt>
                <c:pt idx="6">
                  <c:v>5.4</c:v>
                </c:pt>
                <c:pt idx="7">
                  <c:v>6.3000000000000007</c:v>
                </c:pt>
                <c:pt idx="8">
                  <c:v>7.2000000000000011</c:v>
                </c:pt>
                <c:pt idx="9">
                  <c:v>8.1000000000000014</c:v>
                </c:pt>
                <c:pt idx="10">
                  <c:v>9.0000000000000018</c:v>
                </c:pt>
                <c:pt idx="11">
                  <c:v>9.9000000000000021</c:v>
                </c:pt>
                <c:pt idx="12">
                  <c:v>10.800000000000002</c:v>
                </c:pt>
                <c:pt idx="13">
                  <c:v>11.700000000000003</c:v>
                </c:pt>
                <c:pt idx="14">
                  <c:v>12.600000000000003</c:v>
                </c:pt>
                <c:pt idx="15">
                  <c:v>13.500000000000004</c:v>
                </c:pt>
                <c:pt idx="16">
                  <c:v>14.400000000000004</c:v>
                </c:pt>
                <c:pt idx="17">
                  <c:v>15.300000000000004</c:v>
                </c:pt>
                <c:pt idx="18">
                  <c:v>16.200000000000003</c:v>
                </c:pt>
                <c:pt idx="19">
                  <c:v>17.100000000000001</c:v>
                </c:pt>
                <c:pt idx="20">
                  <c:v>18</c:v>
                </c:pt>
                <c:pt idx="21">
                  <c:v>18.899999999999999</c:v>
                </c:pt>
                <c:pt idx="22">
                  <c:v>19.799999999999997</c:v>
                </c:pt>
                <c:pt idx="23">
                  <c:v>20.699999999999996</c:v>
                </c:pt>
                <c:pt idx="24">
                  <c:v>21.599999999999994</c:v>
                </c:pt>
                <c:pt idx="25">
                  <c:v>22.499999999999993</c:v>
                </c:pt>
                <c:pt idx="26">
                  <c:v>23.399999999999991</c:v>
                </c:pt>
                <c:pt idx="27">
                  <c:v>24.29999999999999</c:v>
                </c:pt>
                <c:pt idx="28">
                  <c:v>25.199999999999989</c:v>
                </c:pt>
                <c:pt idx="29">
                  <c:v>26.099999999999987</c:v>
                </c:pt>
                <c:pt idx="30">
                  <c:v>26.999999999999986</c:v>
                </c:pt>
                <c:pt idx="31">
                  <c:v>27.899999999999984</c:v>
                </c:pt>
                <c:pt idx="32">
                  <c:v>28.799999999999983</c:v>
                </c:pt>
                <c:pt idx="33">
                  <c:v>29.699999999999982</c:v>
                </c:pt>
                <c:pt idx="34">
                  <c:v>30.59999999999998</c:v>
                </c:pt>
                <c:pt idx="35">
                  <c:v>31.499999999999979</c:v>
                </c:pt>
                <c:pt idx="36">
                  <c:v>32.399999999999977</c:v>
                </c:pt>
                <c:pt idx="37">
                  <c:v>33.299999999999976</c:v>
                </c:pt>
                <c:pt idx="38">
                  <c:v>34.199999999999974</c:v>
                </c:pt>
                <c:pt idx="39">
                  <c:v>35.099999999999973</c:v>
                </c:pt>
                <c:pt idx="40">
                  <c:v>35.999999999999972</c:v>
                </c:pt>
                <c:pt idx="41">
                  <c:v>36.89999999999997</c:v>
                </c:pt>
                <c:pt idx="42">
                  <c:v>37.799999999999969</c:v>
                </c:pt>
                <c:pt idx="43">
                  <c:v>38.699999999999967</c:v>
                </c:pt>
                <c:pt idx="44">
                  <c:v>39.599999999999966</c:v>
                </c:pt>
                <c:pt idx="45">
                  <c:v>40.499999999999964</c:v>
                </c:pt>
                <c:pt idx="46">
                  <c:v>41.399999999999963</c:v>
                </c:pt>
                <c:pt idx="47">
                  <c:v>42.299999999999962</c:v>
                </c:pt>
                <c:pt idx="48">
                  <c:v>43.19999999999996</c:v>
                </c:pt>
                <c:pt idx="49">
                  <c:v>44.099999999999959</c:v>
                </c:pt>
                <c:pt idx="50">
                  <c:v>44.999999999999957</c:v>
                </c:pt>
                <c:pt idx="51">
                  <c:v>45.899999999999956</c:v>
                </c:pt>
                <c:pt idx="52">
                  <c:v>46.799999999999955</c:v>
                </c:pt>
                <c:pt idx="53">
                  <c:v>47.699999999999953</c:v>
                </c:pt>
                <c:pt idx="54">
                  <c:v>48.599999999999952</c:v>
                </c:pt>
                <c:pt idx="55">
                  <c:v>49.49999999999995</c:v>
                </c:pt>
                <c:pt idx="56">
                  <c:v>50.399999999999949</c:v>
                </c:pt>
                <c:pt idx="57">
                  <c:v>51.299999999999947</c:v>
                </c:pt>
                <c:pt idx="58">
                  <c:v>52.199999999999946</c:v>
                </c:pt>
                <c:pt idx="59">
                  <c:v>53.099999999999945</c:v>
                </c:pt>
                <c:pt idx="60">
                  <c:v>53.999999999999943</c:v>
                </c:pt>
                <c:pt idx="61">
                  <c:v>54.899999999999942</c:v>
                </c:pt>
                <c:pt idx="62">
                  <c:v>55.79999999999994</c:v>
                </c:pt>
                <c:pt idx="63">
                  <c:v>56.699999999999939</c:v>
                </c:pt>
                <c:pt idx="64">
                  <c:v>57.599999999999937</c:v>
                </c:pt>
                <c:pt idx="65">
                  <c:v>58.499999999999936</c:v>
                </c:pt>
                <c:pt idx="66">
                  <c:v>59.399999999999935</c:v>
                </c:pt>
                <c:pt idx="67">
                  <c:v>60.299999999999933</c:v>
                </c:pt>
                <c:pt idx="68">
                  <c:v>61.199999999999932</c:v>
                </c:pt>
                <c:pt idx="69">
                  <c:v>62.09999999999993</c:v>
                </c:pt>
                <c:pt idx="70">
                  <c:v>62.999999999999929</c:v>
                </c:pt>
                <c:pt idx="71">
                  <c:v>63.899999999999928</c:v>
                </c:pt>
                <c:pt idx="72">
                  <c:v>64.799999999999926</c:v>
                </c:pt>
                <c:pt idx="73">
                  <c:v>65.699999999999932</c:v>
                </c:pt>
                <c:pt idx="74">
                  <c:v>66.599999999999937</c:v>
                </c:pt>
                <c:pt idx="75">
                  <c:v>67.499999999999943</c:v>
                </c:pt>
                <c:pt idx="76">
                  <c:v>68.399999999999949</c:v>
                </c:pt>
                <c:pt idx="77">
                  <c:v>69.299999999999955</c:v>
                </c:pt>
                <c:pt idx="78">
                  <c:v>70.19999999999996</c:v>
                </c:pt>
                <c:pt idx="79">
                  <c:v>71.099999999999966</c:v>
                </c:pt>
                <c:pt idx="80">
                  <c:v>71.999999999999972</c:v>
                </c:pt>
                <c:pt idx="81">
                  <c:v>72.899999999999977</c:v>
                </c:pt>
                <c:pt idx="82">
                  <c:v>73.799999999999983</c:v>
                </c:pt>
                <c:pt idx="83">
                  <c:v>74.699999999999989</c:v>
                </c:pt>
                <c:pt idx="84">
                  <c:v>75.599999999999994</c:v>
                </c:pt>
                <c:pt idx="85">
                  <c:v>76.5</c:v>
                </c:pt>
                <c:pt idx="86">
                  <c:v>77.400000000000006</c:v>
                </c:pt>
                <c:pt idx="87">
                  <c:v>78.300000000000011</c:v>
                </c:pt>
                <c:pt idx="88">
                  <c:v>79.200000000000017</c:v>
                </c:pt>
                <c:pt idx="89">
                  <c:v>80.100000000000023</c:v>
                </c:pt>
                <c:pt idx="90">
                  <c:v>81.000000000000028</c:v>
                </c:pt>
                <c:pt idx="91">
                  <c:v>81.900000000000034</c:v>
                </c:pt>
                <c:pt idx="92">
                  <c:v>82.80000000000004</c:v>
                </c:pt>
                <c:pt idx="93">
                  <c:v>83.700000000000045</c:v>
                </c:pt>
                <c:pt idx="94">
                  <c:v>84.600000000000051</c:v>
                </c:pt>
                <c:pt idx="95">
                  <c:v>85.500000000000057</c:v>
                </c:pt>
                <c:pt idx="96">
                  <c:v>86.400000000000063</c:v>
                </c:pt>
                <c:pt idx="97">
                  <c:v>87.300000000000068</c:v>
                </c:pt>
                <c:pt idx="98">
                  <c:v>88.200000000000074</c:v>
                </c:pt>
                <c:pt idx="99">
                  <c:v>89.10000000000008</c:v>
                </c:pt>
                <c:pt idx="100">
                  <c:v>90.000000000000085</c:v>
                </c:pt>
                <c:pt idx="101">
                  <c:v>90.900000000000091</c:v>
                </c:pt>
                <c:pt idx="102">
                  <c:v>91.800000000000097</c:v>
                </c:pt>
                <c:pt idx="103">
                  <c:v>92.700000000000102</c:v>
                </c:pt>
                <c:pt idx="104">
                  <c:v>93.600000000000108</c:v>
                </c:pt>
                <c:pt idx="105">
                  <c:v>94.500000000000114</c:v>
                </c:pt>
                <c:pt idx="106">
                  <c:v>95.400000000000119</c:v>
                </c:pt>
                <c:pt idx="107">
                  <c:v>96.300000000000125</c:v>
                </c:pt>
                <c:pt idx="108">
                  <c:v>97.200000000000131</c:v>
                </c:pt>
                <c:pt idx="109">
                  <c:v>98.100000000000136</c:v>
                </c:pt>
                <c:pt idx="110">
                  <c:v>99.000000000000142</c:v>
                </c:pt>
                <c:pt idx="111">
                  <c:v>99.900000000000148</c:v>
                </c:pt>
                <c:pt idx="112">
                  <c:v>100.80000000000015</c:v>
                </c:pt>
                <c:pt idx="113">
                  <c:v>101.70000000000016</c:v>
                </c:pt>
                <c:pt idx="114">
                  <c:v>102.60000000000016</c:v>
                </c:pt>
                <c:pt idx="115">
                  <c:v>103.50000000000017</c:v>
                </c:pt>
                <c:pt idx="116">
                  <c:v>104.40000000000018</c:v>
                </c:pt>
                <c:pt idx="117">
                  <c:v>105.30000000000018</c:v>
                </c:pt>
                <c:pt idx="118">
                  <c:v>106.20000000000019</c:v>
                </c:pt>
                <c:pt idx="119">
                  <c:v>107.10000000000019</c:v>
                </c:pt>
                <c:pt idx="120">
                  <c:v>108.0000000000002</c:v>
                </c:pt>
                <c:pt idx="121">
                  <c:v>108.9000000000002</c:v>
                </c:pt>
                <c:pt idx="122">
                  <c:v>109.80000000000021</c:v>
                </c:pt>
                <c:pt idx="123">
                  <c:v>110.70000000000022</c:v>
                </c:pt>
                <c:pt idx="124">
                  <c:v>111.60000000000022</c:v>
                </c:pt>
                <c:pt idx="125">
                  <c:v>112.50000000000023</c:v>
                </c:pt>
                <c:pt idx="126">
                  <c:v>113.40000000000023</c:v>
                </c:pt>
                <c:pt idx="127">
                  <c:v>114.30000000000024</c:v>
                </c:pt>
                <c:pt idx="128">
                  <c:v>115.20000000000024</c:v>
                </c:pt>
                <c:pt idx="129">
                  <c:v>116.10000000000025</c:v>
                </c:pt>
                <c:pt idx="130">
                  <c:v>117.00000000000026</c:v>
                </c:pt>
                <c:pt idx="131">
                  <c:v>117.90000000000026</c:v>
                </c:pt>
                <c:pt idx="132">
                  <c:v>118.80000000000027</c:v>
                </c:pt>
                <c:pt idx="133">
                  <c:v>119.70000000000027</c:v>
                </c:pt>
                <c:pt idx="134">
                  <c:v>120.60000000000028</c:v>
                </c:pt>
                <c:pt idx="135">
                  <c:v>121.50000000000028</c:v>
                </c:pt>
                <c:pt idx="136">
                  <c:v>122.40000000000029</c:v>
                </c:pt>
                <c:pt idx="137">
                  <c:v>123.3000000000003</c:v>
                </c:pt>
                <c:pt idx="138">
                  <c:v>124.2000000000003</c:v>
                </c:pt>
                <c:pt idx="139">
                  <c:v>125.10000000000031</c:v>
                </c:pt>
                <c:pt idx="140">
                  <c:v>126.00000000000031</c:v>
                </c:pt>
                <c:pt idx="141">
                  <c:v>126.90000000000032</c:v>
                </c:pt>
                <c:pt idx="142">
                  <c:v>127.80000000000032</c:v>
                </c:pt>
                <c:pt idx="143">
                  <c:v>128.70000000000033</c:v>
                </c:pt>
                <c:pt idx="144">
                  <c:v>129.60000000000034</c:v>
                </c:pt>
                <c:pt idx="145">
                  <c:v>130.50000000000034</c:v>
                </c:pt>
                <c:pt idx="146">
                  <c:v>131.40000000000035</c:v>
                </c:pt>
                <c:pt idx="147">
                  <c:v>132.30000000000035</c:v>
                </c:pt>
                <c:pt idx="148">
                  <c:v>133.20000000000036</c:v>
                </c:pt>
                <c:pt idx="149">
                  <c:v>134.10000000000036</c:v>
                </c:pt>
                <c:pt idx="150">
                  <c:v>135.00000000000037</c:v>
                </c:pt>
                <c:pt idx="151">
                  <c:v>135.90000000000038</c:v>
                </c:pt>
                <c:pt idx="152">
                  <c:v>136.80000000000038</c:v>
                </c:pt>
                <c:pt idx="153">
                  <c:v>137.70000000000039</c:v>
                </c:pt>
                <c:pt idx="154">
                  <c:v>138.60000000000039</c:v>
                </c:pt>
                <c:pt idx="155">
                  <c:v>139.5000000000004</c:v>
                </c:pt>
                <c:pt idx="156">
                  <c:v>140.4000000000004</c:v>
                </c:pt>
                <c:pt idx="157">
                  <c:v>141.30000000000041</c:v>
                </c:pt>
                <c:pt idx="158">
                  <c:v>142.20000000000041</c:v>
                </c:pt>
                <c:pt idx="159">
                  <c:v>143.10000000000042</c:v>
                </c:pt>
                <c:pt idx="160">
                  <c:v>144.00000000000043</c:v>
                </c:pt>
                <c:pt idx="161">
                  <c:v>144.90000000000043</c:v>
                </c:pt>
                <c:pt idx="162">
                  <c:v>145.80000000000044</c:v>
                </c:pt>
                <c:pt idx="163">
                  <c:v>146.70000000000044</c:v>
                </c:pt>
                <c:pt idx="164">
                  <c:v>147.60000000000045</c:v>
                </c:pt>
                <c:pt idx="165">
                  <c:v>148.50000000000045</c:v>
                </c:pt>
                <c:pt idx="166">
                  <c:v>149.40000000000046</c:v>
                </c:pt>
                <c:pt idx="167">
                  <c:v>150.30000000000047</c:v>
                </c:pt>
                <c:pt idx="168">
                  <c:v>151.20000000000047</c:v>
                </c:pt>
                <c:pt idx="169">
                  <c:v>152.10000000000048</c:v>
                </c:pt>
                <c:pt idx="170">
                  <c:v>153.00000000000048</c:v>
                </c:pt>
                <c:pt idx="171">
                  <c:v>153.90000000000049</c:v>
                </c:pt>
                <c:pt idx="172">
                  <c:v>154.80000000000049</c:v>
                </c:pt>
                <c:pt idx="173">
                  <c:v>155.7000000000005</c:v>
                </c:pt>
                <c:pt idx="174">
                  <c:v>156.60000000000051</c:v>
                </c:pt>
                <c:pt idx="175">
                  <c:v>157.50000000000051</c:v>
                </c:pt>
                <c:pt idx="176">
                  <c:v>158.40000000000052</c:v>
                </c:pt>
                <c:pt idx="177">
                  <c:v>159.30000000000052</c:v>
                </c:pt>
                <c:pt idx="178">
                  <c:v>160.20000000000053</c:v>
                </c:pt>
                <c:pt idx="179">
                  <c:v>161.10000000000053</c:v>
                </c:pt>
                <c:pt idx="180">
                  <c:v>162.00000000000054</c:v>
                </c:pt>
                <c:pt idx="181">
                  <c:v>162.90000000000055</c:v>
                </c:pt>
                <c:pt idx="182">
                  <c:v>163.80000000000055</c:v>
                </c:pt>
                <c:pt idx="183">
                  <c:v>164.70000000000056</c:v>
                </c:pt>
                <c:pt idx="184">
                  <c:v>165.60000000000056</c:v>
                </c:pt>
                <c:pt idx="185">
                  <c:v>166.50000000000057</c:v>
                </c:pt>
                <c:pt idx="186">
                  <c:v>167.40000000000057</c:v>
                </c:pt>
                <c:pt idx="187">
                  <c:v>168.30000000000058</c:v>
                </c:pt>
                <c:pt idx="188">
                  <c:v>169.20000000000059</c:v>
                </c:pt>
                <c:pt idx="189">
                  <c:v>170.10000000000059</c:v>
                </c:pt>
                <c:pt idx="190">
                  <c:v>171.0000000000006</c:v>
                </c:pt>
                <c:pt idx="191">
                  <c:v>171.9000000000006</c:v>
                </c:pt>
                <c:pt idx="192">
                  <c:v>172.80000000000061</c:v>
                </c:pt>
                <c:pt idx="193">
                  <c:v>173.70000000000061</c:v>
                </c:pt>
                <c:pt idx="194">
                  <c:v>174.60000000000062</c:v>
                </c:pt>
                <c:pt idx="195">
                  <c:v>175.50000000000063</c:v>
                </c:pt>
                <c:pt idx="196">
                  <c:v>176.40000000000063</c:v>
                </c:pt>
                <c:pt idx="197">
                  <c:v>177.30000000000064</c:v>
                </c:pt>
                <c:pt idx="198">
                  <c:v>178.20000000000064</c:v>
                </c:pt>
                <c:pt idx="199">
                  <c:v>179.10000000000065</c:v>
                </c:pt>
                <c:pt idx="200">
                  <c:v>180.00000000000065</c:v>
                </c:pt>
                <c:pt idx="201">
                  <c:v>180.90000000000066</c:v>
                </c:pt>
                <c:pt idx="202">
                  <c:v>181.80000000000067</c:v>
                </c:pt>
                <c:pt idx="203">
                  <c:v>182.70000000000067</c:v>
                </c:pt>
                <c:pt idx="204">
                  <c:v>183.60000000000068</c:v>
                </c:pt>
                <c:pt idx="205">
                  <c:v>184.50000000000068</c:v>
                </c:pt>
                <c:pt idx="206">
                  <c:v>185.40000000000069</c:v>
                </c:pt>
                <c:pt idx="207">
                  <c:v>186.30000000000069</c:v>
                </c:pt>
                <c:pt idx="208">
                  <c:v>187.2000000000007</c:v>
                </c:pt>
                <c:pt idx="209">
                  <c:v>188.1000000000007</c:v>
                </c:pt>
                <c:pt idx="210">
                  <c:v>189.00000000000071</c:v>
                </c:pt>
                <c:pt idx="211">
                  <c:v>189.90000000000072</c:v>
                </c:pt>
                <c:pt idx="212">
                  <c:v>190.80000000000072</c:v>
                </c:pt>
                <c:pt idx="213">
                  <c:v>191.70000000000073</c:v>
                </c:pt>
                <c:pt idx="214">
                  <c:v>192.60000000000073</c:v>
                </c:pt>
                <c:pt idx="215">
                  <c:v>193.50000000000074</c:v>
                </c:pt>
                <c:pt idx="216">
                  <c:v>194.40000000000074</c:v>
                </c:pt>
                <c:pt idx="217">
                  <c:v>195.30000000000075</c:v>
                </c:pt>
                <c:pt idx="218">
                  <c:v>196.20000000000076</c:v>
                </c:pt>
                <c:pt idx="219">
                  <c:v>197.10000000000076</c:v>
                </c:pt>
                <c:pt idx="220">
                  <c:v>198.00000000000077</c:v>
                </c:pt>
                <c:pt idx="221">
                  <c:v>198.90000000000077</c:v>
                </c:pt>
                <c:pt idx="222">
                  <c:v>199.80000000000078</c:v>
                </c:pt>
                <c:pt idx="223">
                  <c:v>200.70000000000078</c:v>
                </c:pt>
                <c:pt idx="224">
                  <c:v>201.60000000000079</c:v>
                </c:pt>
                <c:pt idx="225">
                  <c:v>202.5000000000008</c:v>
                </c:pt>
                <c:pt idx="226">
                  <c:v>203.4000000000008</c:v>
                </c:pt>
                <c:pt idx="227">
                  <c:v>204.30000000000081</c:v>
                </c:pt>
                <c:pt idx="228">
                  <c:v>205.20000000000081</c:v>
                </c:pt>
                <c:pt idx="229">
                  <c:v>206.10000000000082</c:v>
                </c:pt>
                <c:pt idx="230">
                  <c:v>207.00000000000082</c:v>
                </c:pt>
                <c:pt idx="231">
                  <c:v>207.90000000000083</c:v>
                </c:pt>
                <c:pt idx="232">
                  <c:v>208.80000000000084</c:v>
                </c:pt>
                <c:pt idx="233">
                  <c:v>209.70000000000084</c:v>
                </c:pt>
                <c:pt idx="234">
                  <c:v>210.60000000000085</c:v>
                </c:pt>
                <c:pt idx="235">
                  <c:v>211.50000000000085</c:v>
                </c:pt>
                <c:pt idx="236">
                  <c:v>212.40000000000086</c:v>
                </c:pt>
                <c:pt idx="237">
                  <c:v>213.30000000000086</c:v>
                </c:pt>
                <c:pt idx="238">
                  <c:v>214.20000000000087</c:v>
                </c:pt>
                <c:pt idx="239">
                  <c:v>215.10000000000088</c:v>
                </c:pt>
                <c:pt idx="240">
                  <c:v>216.00000000000088</c:v>
                </c:pt>
                <c:pt idx="241">
                  <c:v>216.90000000000089</c:v>
                </c:pt>
                <c:pt idx="242">
                  <c:v>217.80000000000089</c:v>
                </c:pt>
                <c:pt idx="243">
                  <c:v>218.7000000000009</c:v>
                </c:pt>
                <c:pt idx="244">
                  <c:v>219.6000000000009</c:v>
                </c:pt>
                <c:pt idx="245">
                  <c:v>220.50000000000091</c:v>
                </c:pt>
                <c:pt idx="246">
                  <c:v>221.40000000000092</c:v>
                </c:pt>
                <c:pt idx="247">
                  <c:v>222.30000000000092</c:v>
                </c:pt>
                <c:pt idx="248">
                  <c:v>223.20000000000093</c:v>
                </c:pt>
                <c:pt idx="249">
                  <c:v>224.10000000000093</c:v>
                </c:pt>
                <c:pt idx="250">
                  <c:v>225.00000000000094</c:v>
                </c:pt>
                <c:pt idx="251">
                  <c:v>225.90000000000094</c:v>
                </c:pt>
                <c:pt idx="252">
                  <c:v>226.80000000000095</c:v>
                </c:pt>
                <c:pt idx="253">
                  <c:v>227.70000000000095</c:v>
                </c:pt>
                <c:pt idx="254">
                  <c:v>228.60000000000096</c:v>
                </c:pt>
                <c:pt idx="255">
                  <c:v>229.50000000000097</c:v>
                </c:pt>
                <c:pt idx="256">
                  <c:v>230.40000000000097</c:v>
                </c:pt>
                <c:pt idx="257">
                  <c:v>231.30000000000098</c:v>
                </c:pt>
                <c:pt idx="258">
                  <c:v>232.20000000000098</c:v>
                </c:pt>
                <c:pt idx="259">
                  <c:v>233.10000000000099</c:v>
                </c:pt>
                <c:pt idx="260">
                  <c:v>234.00000000000099</c:v>
                </c:pt>
                <c:pt idx="261">
                  <c:v>234.900000000001</c:v>
                </c:pt>
                <c:pt idx="262">
                  <c:v>235.80000000000101</c:v>
                </c:pt>
                <c:pt idx="263">
                  <c:v>236.70000000000101</c:v>
                </c:pt>
                <c:pt idx="264">
                  <c:v>237.60000000000102</c:v>
                </c:pt>
                <c:pt idx="265">
                  <c:v>238.50000000000102</c:v>
                </c:pt>
                <c:pt idx="266">
                  <c:v>239.40000000000103</c:v>
                </c:pt>
                <c:pt idx="267">
                  <c:v>240.30000000000103</c:v>
                </c:pt>
                <c:pt idx="268">
                  <c:v>241.20000000000104</c:v>
                </c:pt>
                <c:pt idx="269">
                  <c:v>242.10000000000105</c:v>
                </c:pt>
                <c:pt idx="270">
                  <c:v>243.00000000000105</c:v>
                </c:pt>
                <c:pt idx="271">
                  <c:v>243.90000000000106</c:v>
                </c:pt>
                <c:pt idx="272">
                  <c:v>244.80000000000106</c:v>
                </c:pt>
                <c:pt idx="273">
                  <c:v>245.70000000000107</c:v>
                </c:pt>
                <c:pt idx="274">
                  <c:v>246.60000000000107</c:v>
                </c:pt>
                <c:pt idx="275">
                  <c:v>247.50000000000108</c:v>
                </c:pt>
                <c:pt idx="276">
                  <c:v>248.40000000000109</c:v>
                </c:pt>
                <c:pt idx="277">
                  <c:v>249.30000000000109</c:v>
                </c:pt>
                <c:pt idx="278">
                  <c:v>250.2000000000011</c:v>
                </c:pt>
                <c:pt idx="279">
                  <c:v>251.1000000000011</c:v>
                </c:pt>
                <c:pt idx="280">
                  <c:v>252.00000000000111</c:v>
                </c:pt>
                <c:pt idx="281">
                  <c:v>252.90000000000111</c:v>
                </c:pt>
                <c:pt idx="282">
                  <c:v>253.80000000000112</c:v>
                </c:pt>
                <c:pt idx="283">
                  <c:v>254.70000000000113</c:v>
                </c:pt>
                <c:pt idx="284">
                  <c:v>255.60000000000113</c:v>
                </c:pt>
                <c:pt idx="285">
                  <c:v>256.50000000000114</c:v>
                </c:pt>
                <c:pt idx="286">
                  <c:v>257.40000000000111</c:v>
                </c:pt>
                <c:pt idx="287">
                  <c:v>258.30000000000109</c:v>
                </c:pt>
                <c:pt idx="288">
                  <c:v>259.20000000000107</c:v>
                </c:pt>
                <c:pt idx="289">
                  <c:v>260.10000000000105</c:v>
                </c:pt>
                <c:pt idx="290">
                  <c:v>261.00000000000102</c:v>
                </c:pt>
                <c:pt idx="291">
                  <c:v>261.900000000001</c:v>
                </c:pt>
                <c:pt idx="292">
                  <c:v>262.80000000000098</c:v>
                </c:pt>
                <c:pt idx="293">
                  <c:v>263.70000000000095</c:v>
                </c:pt>
                <c:pt idx="294">
                  <c:v>264.60000000000093</c:v>
                </c:pt>
                <c:pt idx="295">
                  <c:v>265.50000000000091</c:v>
                </c:pt>
                <c:pt idx="296">
                  <c:v>266.40000000000089</c:v>
                </c:pt>
                <c:pt idx="297">
                  <c:v>267.30000000000086</c:v>
                </c:pt>
                <c:pt idx="298">
                  <c:v>268.20000000000084</c:v>
                </c:pt>
                <c:pt idx="299">
                  <c:v>269.10000000000082</c:v>
                </c:pt>
                <c:pt idx="300">
                  <c:v>270.0000000000008</c:v>
                </c:pt>
                <c:pt idx="301">
                  <c:v>270.90000000000077</c:v>
                </c:pt>
                <c:pt idx="302">
                  <c:v>271.80000000000075</c:v>
                </c:pt>
                <c:pt idx="303">
                  <c:v>272.70000000000073</c:v>
                </c:pt>
                <c:pt idx="304">
                  <c:v>273.6000000000007</c:v>
                </c:pt>
                <c:pt idx="305">
                  <c:v>274.50000000000068</c:v>
                </c:pt>
                <c:pt idx="306">
                  <c:v>275.40000000000066</c:v>
                </c:pt>
                <c:pt idx="307">
                  <c:v>276.30000000000064</c:v>
                </c:pt>
                <c:pt idx="308">
                  <c:v>277.20000000000061</c:v>
                </c:pt>
                <c:pt idx="309">
                  <c:v>278.10000000000059</c:v>
                </c:pt>
                <c:pt idx="310">
                  <c:v>279.00000000000057</c:v>
                </c:pt>
                <c:pt idx="311">
                  <c:v>279.90000000000055</c:v>
                </c:pt>
                <c:pt idx="312">
                  <c:v>280.80000000000052</c:v>
                </c:pt>
                <c:pt idx="313">
                  <c:v>281.7000000000005</c:v>
                </c:pt>
                <c:pt idx="314">
                  <c:v>282.60000000000048</c:v>
                </c:pt>
                <c:pt idx="315">
                  <c:v>283.50000000000045</c:v>
                </c:pt>
                <c:pt idx="316">
                  <c:v>284.40000000000043</c:v>
                </c:pt>
                <c:pt idx="317">
                  <c:v>285.30000000000041</c:v>
                </c:pt>
                <c:pt idx="318">
                  <c:v>286.20000000000039</c:v>
                </c:pt>
                <c:pt idx="319">
                  <c:v>287.10000000000036</c:v>
                </c:pt>
                <c:pt idx="320">
                  <c:v>288.00000000000034</c:v>
                </c:pt>
                <c:pt idx="321">
                  <c:v>288.90000000000032</c:v>
                </c:pt>
                <c:pt idx="322">
                  <c:v>289.8000000000003</c:v>
                </c:pt>
                <c:pt idx="323">
                  <c:v>290.70000000000027</c:v>
                </c:pt>
                <c:pt idx="324">
                  <c:v>291.60000000000025</c:v>
                </c:pt>
                <c:pt idx="325">
                  <c:v>292.50000000000023</c:v>
                </c:pt>
                <c:pt idx="326">
                  <c:v>293.4000000000002</c:v>
                </c:pt>
                <c:pt idx="327">
                  <c:v>294.30000000000018</c:v>
                </c:pt>
                <c:pt idx="328">
                  <c:v>295.20000000000016</c:v>
                </c:pt>
                <c:pt idx="329">
                  <c:v>296.10000000000014</c:v>
                </c:pt>
                <c:pt idx="330">
                  <c:v>297.00000000000011</c:v>
                </c:pt>
                <c:pt idx="331">
                  <c:v>297.90000000000009</c:v>
                </c:pt>
                <c:pt idx="332">
                  <c:v>298.80000000000007</c:v>
                </c:pt>
                <c:pt idx="333">
                  <c:v>299.70000000000005</c:v>
                </c:pt>
                <c:pt idx="334">
                  <c:v>300.60000000000002</c:v>
                </c:pt>
                <c:pt idx="335">
                  <c:v>301.5</c:v>
                </c:pt>
                <c:pt idx="336">
                  <c:v>302.39999999999998</c:v>
                </c:pt>
                <c:pt idx="337">
                  <c:v>303.29999999999995</c:v>
                </c:pt>
                <c:pt idx="338">
                  <c:v>304.19999999999993</c:v>
                </c:pt>
                <c:pt idx="339">
                  <c:v>305.09999999999991</c:v>
                </c:pt>
                <c:pt idx="340">
                  <c:v>305.99999999999989</c:v>
                </c:pt>
                <c:pt idx="341">
                  <c:v>306.89999999999986</c:v>
                </c:pt>
                <c:pt idx="342">
                  <c:v>307.79999999999984</c:v>
                </c:pt>
                <c:pt idx="343">
                  <c:v>308.69999999999982</c:v>
                </c:pt>
                <c:pt idx="344">
                  <c:v>309.5999999999998</c:v>
                </c:pt>
                <c:pt idx="345">
                  <c:v>310.49999999999977</c:v>
                </c:pt>
                <c:pt idx="346">
                  <c:v>311.39999999999975</c:v>
                </c:pt>
                <c:pt idx="347">
                  <c:v>312.29999999999973</c:v>
                </c:pt>
                <c:pt idx="348">
                  <c:v>313.1999999999997</c:v>
                </c:pt>
                <c:pt idx="349">
                  <c:v>314.09999999999968</c:v>
                </c:pt>
                <c:pt idx="350">
                  <c:v>314.99999999999966</c:v>
                </c:pt>
                <c:pt idx="351">
                  <c:v>315.89999999999964</c:v>
                </c:pt>
                <c:pt idx="352">
                  <c:v>316.79999999999961</c:v>
                </c:pt>
                <c:pt idx="353">
                  <c:v>317.69999999999959</c:v>
                </c:pt>
                <c:pt idx="354">
                  <c:v>318.59999999999957</c:v>
                </c:pt>
                <c:pt idx="355">
                  <c:v>319.49999999999955</c:v>
                </c:pt>
                <c:pt idx="356">
                  <c:v>320.39999999999952</c:v>
                </c:pt>
                <c:pt idx="357">
                  <c:v>321.2999999999995</c:v>
                </c:pt>
                <c:pt idx="358">
                  <c:v>322.19999999999948</c:v>
                </c:pt>
                <c:pt idx="359">
                  <c:v>323.09999999999945</c:v>
                </c:pt>
                <c:pt idx="360">
                  <c:v>323.99999999999943</c:v>
                </c:pt>
                <c:pt idx="361">
                  <c:v>324.89999999999941</c:v>
                </c:pt>
                <c:pt idx="362">
                  <c:v>325.79999999999939</c:v>
                </c:pt>
                <c:pt idx="363">
                  <c:v>326.69999999999936</c:v>
                </c:pt>
                <c:pt idx="364">
                  <c:v>327.59999999999934</c:v>
                </c:pt>
                <c:pt idx="365">
                  <c:v>328.49999999999932</c:v>
                </c:pt>
                <c:pt idx="366">
                  <c:v>329.3999999999993</c:v>
                </c:pt>
                <c:pt idx="367">
                  <c:v>330.29999999999927</c:v>
                </c:pt>
                <c:pt idx="368">
                  <c:v>331.19999999999925</c:v>
                </c:pt>
                <c:pt idx="369">
                  <c:v>332.09999999999923</c:v>
                </c:pt>
                <c:pt idx="370">
                  <c:v>332.9999999999992</c:v>
                </c:pt>
                <c:pt idx="371">
                  <c:v>333.89999999999918</c:v>
                </c:pt>
                <c:pt idx="372">
                  <c:v>334.79999999999916</c:v>
                </c:pt>
                <c:pt idx="373">
                  <c:v>335.69999999999914</c:v>
                </c:pt>
                <c:pt idx="374">
                  <c:v>336.59999999999911</c:v>
                </c:pt>
                <c:pt idx="375">
                  <c:v>337.49999999999909</c:v>
                </c:pt>
                <c:pt idx="376">
                  <c:v>338.39999999999907</c:v>
                </c:pt>
                <c:pt idx="377">
                  <c:v>339.29999999999905</c:v>
                </c:pt>
              </c:numCache>
            </c:numRef>
          </c:cat>
          <c:val>
            <c:numRef>
              <c:f>合成波のつくり方!$CC$43:$CC$420</c:f>
              <c:numCache>
                <c:formatCode>#,##0.000;[Red]\-#,##0.000</c:formatCode>
                <c:ptCount val="378"/>
                <c:pt idx="0">
                  <c:v>1.9204502484307905E-3</c:v>
                </c:pt>
                <c:pt idx="1">
                  <c:v>2.3870533688628336E-3</c:v>
                </c:pt>
                <c:pt idx="2">
                  <c:v>2.9669831698501022E-3</c:v>
                </c:pt>
                <c:pt idx="3">
                  <c:v>3.6877412132828944E-3</c:v>
                </c:pt>
                <c:pt idx="4">
                  <c:v>4.5834905995590066E-3</c:v>
                </c:pt>
                <c:pt idx="5">
                  <c:v>5.6966627910328563E-3</c:v>
                </c:pt>
                <c:pt idx="6">
                  <c:v>7.0799483284733136E-3</c:v>
                </c:pt>
                <c:pt idx="7">
                  <c:v>8.798761142594938E-3</c:v>
                </c:pt>
                <c:pt idx="8">
                  <c:v>1.0934286014419484E-2</c:v>
                </c:pt>
                <c:pt idx="9">
                  <c:v>1.3587242363303692E-2</c:v>
                </c:pt>
                <c:pt idx="10">
                  <c:v>1.6882525294253256E-2</c:v>
                </c:pt>
                <c:pt idx="11">
                  <c:v>2.0974916859744973E-2</c:v>
                </c:pt>
                <c:pt idx="12">
                  <c:v>2.6056096512809618E-2</c:v>
                </c:pt>
                <c:pt idx="13">
                  <c:v>3.236321872824964E-2</c:v>
                </c:pt>
                <c:pt idx="14">
                  <c:v>4.0189365460778143E-2</c:v>
                </c:pt>
                <c:pt idx="15">
                  <c:v>4.989621713344139E-2</c:v>
                </c:pt>
                <c:pt idx="16">
                  <c:v>6.1929310556664952E-2</c:v>
                </c:pt>
                <c:pt idx="17">
                  <c:v>7.6836252819694612E-2</c:v>
                </c:pt>
                <c:pt idx="18">
                  <c:v>9.5288216314934615E-2</c:v>
                </c:pt>
                <c:pt idx="19">
                  <c:v>0.11810491982825728</c:v>
                </c:pt>
                <c:pt idx="20">
                  <c:v>0.1462830559624605</c:v>
                </c:pt>
                <c:pt idx="21">
                  <c:v>0.18102768554269041</c:v>
                </c:pt>
                <c:pt idx="22">
                  <c:v>0.22378538525651814</c:v>
                </c:pt>
                <c:pt idx="23">
                  <c:v>0.27627677049517907</c:v>
                </c:pt>
                <c:pt idx="24">
                  <c:v>0.34052424960414968</c:v>
                </c:pt>
                <c:pt idx="25">
                  <c:v>0.41886830193761709</c:v>
                </c:pt>
                <c:pt idx="26">
                  <c:v>0.51396202708004324</c:v>
                </c:pt>
                <c:pt idx="27">
                  <c:v>0.62872910539962967</c:v>
                </c:pt>
                <c:pt idx="28">
                  <c:v>0.76626483463537154</c:v>
                </c:pt>
                <c:pt idx="29">
                  <c:v>0.92965432646931767</c:v>
                </c:pt>
                <c:pt idx="30">
                  <c:v>1.1216780281541783</c:v>
                </c:pt>
                <c:pt idx="31">
                  <c:v>1.3443757696198264</c:v>
                </c:pt>
                <c:pt idx="32">
                  <c:v>1.598451716759701</c:v>
                </c:pt>
                <c:pt idx="33">
                  <c:v>1.8825306953131589</c:v>
                </c:pt>
                <c:pt idx="34">
                  <c:v>2.1923276683536495</c:v>
                </c:pt>
                <c:pt idx="35">
                  <c:v>2.5198678316664922</c:v>
                </c:pt>
                <c:pt idx="36">
                  <c:v>2.8529829604202179</c:v>
                </c:pt>
                <c:pt idx="37">
                  <c:v>3.1753773188393657</c:v>
                </c:pt>
                <c:pt idx="38">
                  <c:v>3.4675489701158271</c:v>
                </c:pt>
                <c:pt idx="39">
                  <c:v>3.7087118509827532</c:v>
                </c:pt>
                <c:pt idx="40">
                  <c:v>3.8795724667330864</c:v>
                </c:pt>
                <c:pt idx="41">
                  <c:v>3.9654438722158623</c:v>
                </c:pt>
                <c:pt idx="42">
                  <c:v>3.9588981690831466</c:v>
                </c:pt>
                <c:pt idx="43">
                  <c:v>3.8611577723293133</c:v>
                </c:pt>
                <c:pt idx="44">
                  <c:v>3.6817777009395418</c:v>
                </c:pt>
                <c:pt idx="45">
                  <c:v>3.4367398294385376</c:v>
                </c:pt>
                <c:pt idx="46">
                  <c:v>3.1455849223272221</c:v>
                </c:pt>
                <c:pt idx="47">
                  <c:v>2.8284130169908823</c:v>
                </c:pt>
                <c:pt idx="48">
                  <c:v>2.5034451904386072</c:v>
                </c:pt>
                <c:pt idx="49">
                  <c:v>2.1855019207627207</c:v>
                </c:pt>
                <c:pt idx="50">
                  <c:v>1.8854103302041079</c:v>
                </c:pt>
                <c:pt idx="51">
                  <c:v>1.6101314512478551</c:v>
                </c:pt>
                <c:pt idx="52">
                  <c:v>1.363323729928789</c:v>
                </c:pt>
                <c:pt idx="53">
                  <c:v>1.146088197774833</c:v>
                </c:pt>
                <c:pt idx="54">
                  <c:v>0.95771620998442342</c:v>
                </c:pt>
                <c:pt idx="55">
                  <c:v>0.79633932636703497</c:v>
                </c:pt>
                <c:pt idx="56">
                  <c:v>0.65944175529311622</c:v>
                </c:pt>
                <c:pt idx="57">
                  <c:v>0.54423416534859181</c:v>
                </c:pt>
                <c:pt idx="58">
                  <c:v>0.44790728360605836</c:v>
                </c:pt>
                <c:pt idx="59">
                  <c:v>0.36779062434060872</c:v>
                </c:pt>
                <c:pt idx="60">
                  <c:v>0.3014413916982821</c:v>
                </c:pt>
                <c:pt idx="61">
                  <c:v>0.24668495253965636</c:v>
                </c:pt>
                <c:pt idx="62">
                  <c:v>0.20162362856039515</c:v>
                </c:pt>
                <c:pt idx="63">
                  <c:v>0.16462612813859359</c:v>
                </c:pt>
                <c:pt idx="64">
                  <c:v>0.13430623558059296</c:v>
                </c:pt>
                <c:pt idx="65">
                  <c:v>0.10949651296110086</c:v>
                </c:pt>
                <c:pt idx="66">
                  <c:v>8.9220674989779675E-2</c:v>
                </c:pt>
                <c:pt idx="67">
                  <c:v>7.2666829160609916E-2</c:v>
                </c:pt>
                <c:pt idx="68">
                  <c:v>5.9162782799097528E-2</c:v>
                </c:pt>
                <c:pt idx="69">
                  <c:v>4.8153974917617727E-2</c:v>
                </c:pt>
                <c:pt idx="70">
                  <c:v>3.9184189952456719E-2</c:v>
                </c:pt>
                <c:pt idx="71">
                  <c:v>3.1878974310379303E-2</c:v>
                </c:pt>
                <c:pt idx="72">
                  <c:v>2.5931548853467701E-2</c:v>
                </c:pt>
                <c:pt idx="73">
                  <c:v>2.1090951666899747E-2</c:v>
                </c:pt>
                <c:pt idx="74">
                  <c:v>1.7152128959291982E-2</c:v>
                </c:pt>
                <c:pt idx="75">
                  <c:v>1.394770002588429E-2</c:v>
                </c:pt>
                <c:pt idx="76">
                  <c:v>1.1341143416628544E-2</c:v>
                </c:pt>
                <c:pt idx="77">
                  <c:v>9.2211786108911883E-3</c:v>
                </c:pt>
                <c:pt idx="78">
                  <c:v>7.4971462616818018E-3</c:v>
                </c:pt>
                <c:pt idx="79">
                  <c:v>6.0952179388750159E-3</c:v>
                </c:pt>
                <c:pt idx="80">
                  <c:v>4.9552919562681251E-3</c:v>
                </c:pt>
                <c:pt idx="81">
                  <c:v>4.0284547271105314E-3</c:v>
                </c:pt>
                <c:pt idx="82">
                  <c:v>3.2749070109945456E-3</c:v>
                </c:pt>
                <c:pt idx="83">
                  <c:v>2.6622714948965846E-3</c:v>
                </c:pt>
                <c:pt idx="84">
                  <c:v>2.1642126255306464E-3</c:v>
                </c:pt>
                <c:pt idx="85">
                  <c:v>1.7593117679816283E-3</c:v>
                </c:pt>
                <c:pt idx="86">
                  <c:v>1.4301509082804325E-3</c:v>
                </c:pt>
                <c:pt idx="87">
                  <c:v>1.1625665345694216E-3</c:v>
                </c:pt>
                <c:pt idx="88">
                  <c:v>9.450422875443824E-4</c:v>
                </c:pt>
                <c:pt idx="89">
                  <c:v>7.6821470077027625E-4</c:v>
                </c:pt>
                <c:pt idx="90">
                  <c:v>6.2447105914737269E-4</c:v>
                </c:pt>
                <c:pt idx="91">
                  <c:v>5.0762226362253537E-4</c:v>
                </c:pt>
                <c:pt idx="92">
                  <c:v>4.1263674965795732E-4</c:v>
                </c:pt>
                <c:pt idx="93">
                  <c:v>3.3542408964127944E-4</c:v>
                </c:pt>
                <c:pt idx="94">
                  <c:v>2.7265901837024496E-4</c:v>
                </c:pt>
                <c:pt idx="95">
                  <c:v>2.2163834137656343E-4</c:v>
                </c:pt>
                <c:pt idx="96">
                  <c:v>1.801645886887178E-4</c:v>
                </c:pt>
                <c:pt idx="97">
                  <c:v>1.4645141972317033E-4</c:v>
                </c:pt>
                <c:pt idx="98">
                  <c:v>1.1904671600631505E-4</c:v>
                </c:pt>
                <c:pt idx="99">
                  <c:v>9.6770056431602565E-5</c:v>
                </c:pt>
                <c:pt idx="100">
                  <c:v>7.8661886713214137E-5</c:v>
                </c:pt>
                <c:pt idx="101">
                  <c:v>6.3942196732312263E-5</c:v>
                </c:pt>
                <c:pt idx="102">
                  <c:v>5.1976927910534764E-5</c:v>
                </c:pt>
                <c:pt idx="103">
                  <c:v>4.2250664984224224E-5</c:v>
                </c:pt>
                <c:pt idx="104">
                  <c:v>3.4344436772870592E-5</c:v>
                </c:pt>
                <c:pt idx="105">
                  <c:v>2.7917670290203354E-5</c:v>
                </c:pt>
                <c:pt idx="106">
                  <c:v>2.269352124558712E-5</c:v>
                </c:pt>
                <c:pt idx="107">
                  <c:v>1.8446949286967575E-5</c:v>
                </c:pt>
                <c:pt idx="108">
                  <c:v>1.4995024478928268E-5</c:v>
                </c:pt>
                <c:pt idx="109">
                  <c:v>1.2189047563232268E-5</c:v>
                </c:pt>
                <c:pt idx="110">
                  <c:v>9.9081446413979773E-6</c:v>
                </c:pt>
                <c:pt idx="111">
                  <c:v>8.054060406213522E-6</c:v>
                </c:pt>
                <c:pt idx="112">
                  <c:v>6.5469256617529197E-6</c:v>
                </c:pt>
                <c:pt idx="113">
                  <c:v>5.3218168296248676E-6</c:v>
                </c:pt>
                <c:pt idx="114">
                  <c:v>4.3259592482420813E-6</c:v>
                </c:pt>
                <c:pt idx="115">
                  <c:v>3.5164537998107879E-6</c:v>
                </c:pt>
                <c:pt idx="116">
                  <c:v>2.8584289400521509E-6</c:v>
                </c:pt>
                <c:pt idx="117">
                  <c:v>2.323538528764979E-6</c:v>
                </c:pt>
                <c:pt idx="118">
                  <c:v>1.8887407541421853E-6</c:v>
                </c:pt>
                <c:pt idx="119">
                  <c:v>1.5353055516340902E-6</c:v>
                </c:pt>
                <c:pt idx="120">
                  <c:v>1.2480077605162898E-6</c:v>
                </c:pt>
                <c:pt idx="121">
                  <c:v>1.0144712620405391E-6</c:v>
                </c:pt>
                <c:pt idx="122">
                  <c:v>8.2463584670101264E-7</c:v>
                </c:pt>
                <c:pt idx="123">
                  <c:v>6.7032384484794526E-7</c:v>
                </c:pt>
                <c:pt idx="124">
                  <c:v>5.4488785233192981E-7</c:v>
                </c:pt>
                <c:pt idx="125">
                  <c:v>4.4292437616757572E-7</c:v>
                </c:pt>
                <c:pt idx="126">
                  <c:v>3.6004106483401589E-7</c:v>
                </c:pt>
                <c:pt idx="127">
                  <c:v>2.9266749609705167E-7</c:v>
                </c:pt>
                <c:pt idx="128">
                  <c:v>2.3790137157212817E-7</c:v>
                </c:pt>
                <c:pt idx="129">
                  <c:v>1.9338349247286709E-7</c:v>
                </c:pt>
                <c:pt idx="130">
                  <c:v>1.5719613080702069E-7</c:v>
                </c:pt>
                <c:pt idx="131">
                  <c:v>1.2778041809712046E-7</c:v>
                </c:pt>
                <c:pt idx="132">
                  <c:v>1.0386919292995453E-7</c:v>
                </c:pt>
                <c:pt idx="133">
                  <c:v>8.4432414566945109E-8</c:v>
                </c:pt>
                <c:pt idx="134">
                  <c:v>6.863279116263648E-8</c:v>
                </c:pt>
                <c:pt idx="135">
                  <c:v>5.5789711159116498E-8</c:v>
                </c:pt>
                <c:pt idx="136">
                  <c:v>4.5349924105131507E-8</c:v>
                </c:pt>
                <c:pt idx="137">
                  <c:v>3.6863707897840671E-8</c:v>
                </c:pt>
                <c:pt idx="138">
                  <c:v>2.9965495787300044E-8</c:v>
                </c:pt>
                <c:pt idx="139">
                  <c:v>2.4358128599881809E-8</c:v>
                </c:pt>
                <c:pt idx="140">
                  <c:v>1.9800053802798623E-8</c:v>
                </c:pt>
                <c:pt idx="141">
                  <c:v>1.6094919974960105E-8</c:v>
                </c:pt>
                <c:pt idx="142">
                  <c:v>1.3083118437935557E-8</c:v>
                </c:pt>
                <c:pt idx="143">
                  <c:v>1.0634907679947621E-8</c:v>
                </c:pt>
                <c:pt idx="144">
                  <c:v>8.6448243888891951E-9</c:v>
                </c:pt>
                <c:pt idx="145">
                  <c:v>7.0271403345054065E-9</c:v>
                </c:pt>
                <c:pt idx="146">
                  <c:v>5.7121693926557375E-9</c:v>
                </c:pt>
                <c:pt idx="147">
                  <c:v>4.6432656267362112E-9</c:v>
                </c:pt>
                <c:pt idx="148">
                  <c:v>3.7743831104955051E-9</c:v>
                </c:pt>
                <c:pt idx="149">
                  <c:v>3.0680923750076988E-9</c:v>
                </c:pt>
                <c:pt idx="150">
                  <c:v>2.4939680328847485E-9</c:v>
                </c:pt>
                <c:pt idx="151">
                  <c:v>2.0272781222755089E-9</c:v>
                </c:pt>
                <c:pt idx="152">
                  <c:v>1.6479187105944571E-9</c:v>
                </c:pt>
                <c:pt idx="153">
                  <c:v>1.3395478631500034E-9</c:v>
                </c:pt>
                <c:pt idx="154">
                  <c:v>1.0888816700251077E-9</c:v>
                </c:pt>
                <c:pt idx="155">
                  <c:v>8.8512200566097808E-10</c:v>
                </c:pt>
                <c:pt idx="156">
                  <c:v>7.194913703375854E-10</c:v>
                </c:pt>
                <c:pt idx="157">
                  <c:v>5.8485477558748174E-10</c:v>
                </c:pt>
                <c:pt idx="158">
                  <c:v>4.7541238523262696E-10</c:v>
                </c:pt>
                <c:pt idx="159">
                  <c:v>3.86449671724072E-10</c:v>
                </c:pt>
                <c:pt idx="160">
                  <c:v>3.1413432509184245E-10</c:v>
                </c:pt>
                <c:pt idx="161">
                  <c:v>2.5535116580771945E-10</c:v>
                </c:pt>
                <c:pt idx="162">
                  <c:v>2.0756794998513642E-10</c:v>
                </c:pt>
                <c:pt idx="163">
                  <c:v>1.6872628611153526E-10</c:v>
                </c:pt>
                <c:pt idx="164">
                  <c:v>1.3715296425583145E-10</c:v>
                </c:pt>
                <c:pt idx="165">
                  <c:v>1.1148787801631359E-10</c:v>
                </c:pt>
                <c:pt idx="166">
                  <c:v>9.0625434251560555E-11</c:v>
                </c:pt>
                <c:pt idx="167">
                  <c:v>7.3666926659761427E-11</c:v>
                </c:pt>
                <c:pt idx="168">
                  <c:v>5.9881821569304319E-11</c:v>
                </c:pt>
                <c:pt idx="169">
                  <c:v>4.8676288221150804E-11</c:v>
                </c:pt>
                <c:pt idx="170">
                  <c:v>3.9567617899628535E-11</c:v>
                </c:pt>
                <c:pt idx="171">
                  <c:v>3.2163429946378125E-11</c:v>
                </c:pt>
                <c:pt idx="172">
                  <c:v>2.614476890015455E-11</c:v>
                </c:pt>
                <c:pt idx="173">
                  <c:v>2.1252364625973994E-11</c:v>
                </c:pt>
                <c:pt idx="174">
                  <c:v>1.7275463551434675E-11</c:v>
                </c:pt>
                <c:pt idx="175">
                  <c:v>1.4042749885449257E-11</c:v>
                </c:pt>
                <c:pt idx="176">
                  <c:v>1.1414965726282609E-11</c:v>
                </c:pt>
                <c:pt idx="177">
                  <c:v>9.2789121500493494E-12</c:v>
                </c:pt>
                <c:pt idx="178">
                  <c:v>7.5425728603013627E-12</c:v>
                </c:pt>
                <c:pt idx="179">
                  <c:v>6.1311503366965229E-12</c:v>
                </c:pt>
                <c:pt idx="180">
                  <c:v>4.9838437291105981E-12</c:v>
                </c:pt>
                <c:pt idx="181">
                  <c:v>4.0512296962493924E-12</c:v>
                </c:pt>
                <c:pt idx="182">
                  <c:v>3.2931333612864962E-12</c:v>
                </c:pt>
                <c:pt idx="183">
                  <c:v>2.6768976701710867E-12</c:v>
                </c:pt>
                <c:pt idx="184">
                  <c:v>2.1759766005248908E-12</c:v>
                </c:pt>
                <c:pt idx="185">
                  <c:v>1.7687916197891837E-12</c:v>
                </c:pt>
                <c:pt idx="186">
                  <c:v>1.4378021314575383E-12</c:v>
                </c:pt>
                <c:pt idx="187">
                  <c:v>1.1687498663467305E-12</c:v>
                </c:pt>
                <c:pt idx="188">
                  <c:v>9.5004466901211642E-13</c:v>
                </c:pt>
                <c:pt idx="189">
                  <c:v>7.7226522039282065E-13</c:v>
                </c:pt>
                <c:pt idx="190">
                  <c:v>6.2775318896164818E-13</c:v>
                </c:pt>
                <c:pt idx="191">
                  <c:v>5.1028332734066115E-13</c:v>
                </c:pt>
                <c:pt idx="192">
                  <c:v>4.1479530290010807E-13</c:v>
                </c:pt>
                <c:pt idx="193">
                  <c:v>3.3717571021702107E-13</c:v>
                </c:pt>
                <c:pt idx="194">
                  <c:v>2.7408087498939405E-13</c:v>
                </c:pt>
                <c:pt idx="195">
                  <c:v>2.2279281620434941E-13</c:v>
                </c:pt>
                <c:pt idx="196">
                  <c:v>1.8110216174034663E-13</c:v>
                </c:pt>
                <c:pt idx="197">
                  <c:v>1.4721297367570306E-13</c:v>
                </c:pt>
                <c:pt idx="198">
                  <c:v>1.1966538339567005E-13</c:v>
                </c:pt>
                <c:pt idx="199">
                  <c:v>9.727270379564464E-14</c:v>
                </c:pt>
                <c:pt idx="200">
                  <c:v>7.9070309518246071E-14</c:v>
                </c:pt>
                <c:pt idx="201">
                  <c:v>6.4274083101935638E-14</c:v>
                </c:pt>
                <c:pt idx="202">
                  <c:v>5.2246636996421908E-14</c:v>
                </c:pt>
                <c:pt idx="203">
                  <c:v>4.246985636662743E-14</c:v>
                </c:pt>
                <c:pt idx="204">
                  <c:v>3.4522579892089303E-14</c:v>
                </c:pt>
                <c:pt idx="205">
                  <c:v>2.8062457101743454E-14</c:v>
                </c:pt>
                <c:pt idx="206">
                  <c:v>2.2811200699622222E-14</c:v>
                </c:pt>
                <c:pt idx="207">
                  <c:v>1.8542598585428825E-14</c:v>
                </c:pt>
                <c:pt idx="208">
                  <c:v>1.5072769155287877E-14</c:v>
                </c:pt>
                <c:pt idx="209">
                  <c:v>1.2252240103343829E-14</c:v>
                </c:pt>
                <c:pt idx="210">
                  <c:v>9.9595094971199849E-15</c:v>
                </c:pt>
                <c:pt idx="211">
                  <c:v>8.0958117525098254E-15</c:v>
                </c:pt>
                <c:pt idx="212">
                  <c:v>6.5808630385893191E-15</c:v>
                </c:pt>
                <c:pt idx="213">
                  <c:v>5.3494028340326688E-15</c:v>
                </c:pt>
                <c:pt idx="214">
                  <c:v>4.3483826533017964E-15</c:v>
                </c:pt>
                <c:pt idx="215">
                  <c:v>3.5346808393717053E-15</c:v>
                </c:pt>
                <c:pt idx="216">
                  <c:v>2.8732449814954977E-15</c:v>
                </c:pt>
                <c:pt idx="217">
                  <c:v>2.3355819376202847E-15</c:v>
                </c:pt>
                <c:pt idx="218">
                  <c:v>1.8985304150775462E-15</c:v>
                </c:pt>
                <c:pt idx="219">
                  <c:v>1.5432632351349005E-15</c:v>
                </c:pt>
                <c:pt idx="220">
                  <c:v>1.2544763012510175E-15</c:v>
                </c:pt>
                <c:pt idx="221">
                  <c:v>1.0197293336433766E-15</c:v>
                </c:pt>
                <c:pt idx="222">
                  <c:v>8.2890997052378274E-16</c:v>
                </c:pt>
                <c:pt idx="223">
                  <c:v>6.7379815071008887E-16</c:v>
                </c:pt>
                <c:pt idx="224">
                  <c:v>5.4771201221461183E-16</c:v>
                </c:pt>
                <c:pt idx="225">
                  <c:v>4.4522005293133155E-16</c:v>
                </c:pt>
                <c:pt idx="226">
                  <c:v>3.6190715396343748E-16</c:v>
                </c:pt>
                <c:pt idx="227">
                  <c:v>2.9418438641198497E-16</c:v>
                </c:pt>
                <c:pt idx="228">
                  <c:v>2.3913440853766448E-16</c:v>
                </c:pt>
                <c:pt idx="229">
                  <c:v>1.9438579335945649E-16</c:v>
                </c:pt>
                <c:pt idx="230">
                  <c:v>1.5801087301091562E-16</c:v>
                </c:pt>
                <c:pt idx="231">
                  <c:v>1.2844269922289096E-16</c:v>
                </c:pt>
                <c:pt idx="232">
                  <c:v>1.0440754278044119E-16</c:v>
                </c:pt>
                <c:pt idx="233">
                  <c:v>8.487002418512629E-17</c:v>
                </c:pt>
                <c:pt idx="234">
                  <c:v>6.8988511877259258E-17</c:v>
                </c:pt>
                <c:pt idx="235">
                  <c:v>5.6078866675671845E-17</c:v>
                </c:pt>
                <c:pt idx="236">
                  <c:v>4.5584970628485377E-17</c:v>
                </c:pt>
                <c:pt idx="237">
                  <c:v>3.7054770725267682E-17</c:v>
                </c:pt>
                <c:pt idx="238">
                  <c:v>3.0120805488556189E-17</c:v>
                </c:pt>
                <c:pt idx="239">
                  <c:v>2.4484375574904667E-17</c:v>
                </c:pt>
                <c:pt idx="240">
                  <c:v>1.9902676491196449E-17</c:v>
                </c:pt>
                <c:pt idx="241">
                  <c:v>1.6178339133109222E-17</c:v>
                </c:pt>
                <c:pt idx="242">
                  <c:v>1.3150927576080942E-17</c:v>
                </c:pt>
                <c:pt idx="243">
                  <c:v>1.069002786308192E-17</c:v>
                </c:pt>
                <c:pt idx="244">
                  <c:v>8.6896300699971577E-18</c:v>
                </c:pt>
                <c:pt idx="245">
                  <c:v>7.0635616408608192E-18</c:v>
                </c:pt>
                <c:pt idx="246">
                  <c:v>5.7417752714824958E-18</c:v>
                </c:pt>
                <c:pt idx="247">
                  <c:v>4.6673314319927365E-18</c:v>
                </c:pt>
                <c:pt idx="248">
                  <c:v>3.7939455422891988E-18</c:v>
                </c:pt>
                <c:pt idx="249">
                  <c:v>3.0839941383186698E-18</c:v>
                </c:pt>
                <c:pt idx="250">
                  <c:v>2.506894139404314E-18</c:v>
                </c:pt>
                <c:pt idx="251">
                  <c:v>2.0377853991661237E-18</c:v>
                </c:pt>
                <c:pt idx="252">
                  <c:v>1.6564597873452159E-18</c:v>
                </c:pt>
                <c:pt idx="253">
                  <c:v>1.3464906698293965E-18</c:v>
                </c:pt>
                <c:pt idx="254">
                  <c:v>1.0945252868730033E-18</c:v>
                </c:pt>
                <c:pt idx="255">
                  <c:v>8.8970954678521306E-19</c:v>
                </c:pt>
                <c:pt idx="256">
                  <c:v>7.2322045651613699E-19</c:v>
                </c:pt>
                <c:pt idx="257">
                  <c:v>5.8788604732110384E-19</c:v>
                </c:pt>
                <c:pt idx="258">
                  <c:v>4.7787642277112452E-19</c:v>
                </c:pt>
                <c:pt idx="259">
                  <c:v>3.8845262016533778E-19</c:v>
                </c:pt>
                <c:pt idx="260">
                  <c:v>3.157624668701985E-19</c:v>
                </c:pt>
                <c:pt idx="261">
                  <c:v>2.5667463754399495E-19</c:v>
                </c:pt>
                <c:pt idx="262">
                  <c:v>2.0864376381193983E-19</c:v>
                </c:pt>
                <c:pt idx="263">
                  <c:v>1.6960078562554104E-19</c:v>
                </c:pt>
                <c:pt idx="264">
                  <c:v>1.3786382089391093E-19</c:v>
                </c:pt>
                <c:pt idx="265">
                  <c:v>1.120657138548424E-19</c:v>
                </c:pt>
                <c:pt idx="266">
                  <c:v>9.1095141135393419E-20</c:v>
                </c:pt>
                <c:pt idx="267">
                  <c:v>7.4048738485938555E-20</c:v>
                </c:pt>
                <c:pt idx="268">
                  <c:v>6.0192185917021543E-20</c:v>
                </c:pt>
                <c:pt idx="269">
                  <c:v>4.8928574875820379E-20</c:v>
                </c:pt>
                <c:pt idx="270">
                  <c:v>3.977269479262704E-20</c:v>
                </c:pt>
                <c:pt idx="271">
                  <c:v>3.2330131320648629E-20</c:v>
                </c:pt>
                <c:pt idx="272">
                  <c:v>2.6280275869166122E-20</c:v>
                </c:pt>
                <c:pt idx="273">
                  <c:v>2.1362514519647759E-20</c:v>
                </c:pt>
                <c:pt idx="274">
                  <c:v>1.7365001374951001E-20</c:v>
                </c:pt>
                <c:pt idx="275">
                  <c:v>1.411553272320595E-20</c:v>
                </c:pt>
                <c:pt idx="276">
                  <c:v>1.1474128896258737E-20</c:v>
                </c:pt>
                <c:pt idx="277">
                  <c:v>9.3270042661243486E-21</c:v>
                </c:pt>
                <c:pt idx="278">
                  <c:v>7.5816656207049238E-21</c:v>
                </c:pt>
                <c:pt idx="279">
                  <c:v>6.1629277680243126E-21</c:v>
                </c:pt>
                <c:pt idx="280">
                  <c:v>5.0096747303336888E-21</c:v>
                </c:pt>
                <c:pt idx="281">
                  <c:v>4.0722270077472228E-21</c:v>
                </c:pt>
                <c:pt idx="282">
                  <c:v>3.3102014991542819E-21</c:v>
                </c:pt>
                <c:pt idx="283">
                  <c:v>2.6907718907018803E-21</c:v>
                </c:pt>
                <c:pt idx="284">
                  <c:v>2.1872545733669604E-21</c:v>
                </c:pt>
                <c:pt idx="285">
                  <c:v>1.7779591741858022E-21</c:v>
                </c:pt>
                <c:pt idx="286">
                  <c:v>1.4452541846582337E-21</c:v>
                </c:pt>
                <c:pt idx="287">
                  <c:v>1.1748074357380347E-21</c:v>
                </c:pt>
                <c:pt idx="288">
                  <c:v>9.5496870081144425E-22</c:v>
                </c:pt>
                <c:pt idx="289">
                  <c:v>7.7626783061394666E-22</c:v>
                </c:pt>
                <c:pt idx="290">
                  <c:v>6.310068008868313E-22</c:v>
                </c:pt>
                <c:pt idx="291">
                  <c:v>5.1292809912079274E-22</c:v>
                </c:pt>
                <c:pt idx="292">
                  <c:v>4.1694516524688758E-22</c:v>
                </c:pt>
                <c:pt idx="293">
                  <c:v>3.3892327427711249E-22</c:v>
                </c:pt>
                <c:pt idx="294">
                  <c:v>2.755014218205431E-22</c:v>
                </c:pt>
                <c:pt idx="295">
                  <c:v>2.2394753971095584E-22</c:v>
                </c:pt>
                <c:pt idx="296">
                  <c:v>1.8204080476673043E-22</c:v>
                </c:pt>
                <c:pt idx="297">
                  <c:v>1.4797597081392572E-22</c:v>
                </c:pt>
                <c:pt idx="298">
                  <c:v>1.2028560281516423E-22</c:v>
                </c:pt>
                <c:pt idx="299">
                  <c:v>9.7776863128684623E-23</c:v>
                </c:pt>
                <c:pt idx="300">
                  <c:v>7.9480126794362063E-23</c:v>
                </c:pt>
                <c:pt idx="301">
                  <c:v>6.460721231089113E-23</c:v>
                </c:pt>
                <c:pt idx="302">
                  <c:v>5.251742858166467E-23</c:v>
                </c:pt>
                <c:pt idx="303">
                  <c:v>4.2689975409530354E-23</c:v>
                </c:pt>
                <c:pt idx="304">
                  <c:v>3.4701508616942642E-23</c:v>
                </c:pt>
                <c:pt idx="305">
                  <c:v>2.8207903348262721E-23</c:v>
                </c:pt>
                <c:pt idx="306">
                  <c:v>2.2929429959031985E-23</c:v>
                </c:pt>
                <c:pt idx="307">
                  <c:v>1.8638703903476549E-23</c:v>
                </c:pt>
                <c:pt idx="308">
                  <c:v>1.5150890528991512E-23</c:v>
                </c:pt>
                <c:pt idx="309">
                  <c:v>1.2315742822582658E-23</c:v>
                </c:pt>
                <c:pt idx="310">
                  <c:v>1.0011129113616029E-23</c:v>
                </c:pt>
                <c:pt idx="311">
                  <c:v>8.13777192113154E-24</c:v>
                </c:pt>
                <c:pt idx="312">
                  <c:v>6.6149713073111082E-24</c:v>
                </c:pt>
                <c:pt idx="313">
                  <c:v>5.3771285089622894E-24</c:v>
                </c:pt>
                <c:pt idx="314">
                  <c:v>4.3709200930227386E-24</c:v>
                </c:pt>
                <c:pt idx="315">
                  <c:v>3.5530009051758542E-24</c:v>
                </c:pt>
                <c:pt idx="316">
                  <c:v>2.8881368598642937E-24</c:v>
                </c:pt>
                <c:pt idx="317">
                  <c:v>2.3476871365710874E-24</c:v>
                </c:pt>
                <c:pt idx="318">
                  <c:v>1.908370398859952E-24</c:v>
                </c:pt>
                <c:pt idx="319">
                  <c:v>1.5512618877164502E-24</c:v>
                </c:pt>
                <c:pt idx="320">
                  <c:v>1.2609781862678127E-24</c:v>
                </c:pt>
                <c:pt idx="321">
                  <c:v>1.0250145374124638E-24</c:v>
                </c:pt>
                <c:pt idx="322">
                  <c:v>8.3320616752028727E-25</c:v>
                </c:pt>
                <c:pt idx="323">
                  <c:v>6.7729041126222313E-25</c:v>
                </c:pt>
                <c:pt idx="324">
                  <c:v>5.5055077490959906E-25</c:v>
                </c:pt>
                <c:pt idx="325">
                  <c:v>4.4752760516523519E-25</c:v>
                </c:pt>
                <c:pt idx="326">
                  <c:v>3.6378289980214267E-25</c:v>
                </c:pt>
                <c:pt idx="327">
                  <c:v>2.957091286907189E-25</c:v>
                </c:pt>
                <c:pt idx="328">
                  <c:v>2.4037382966209757E-25</c:v>
                </c:pt>
                <c:pt idx="329">
                  <c:v>1.9539328475332443E-25</c:v>
                </c:pt>
                <c:pt idx="330">
                  <c:v>1.5882983509628611E-25</c:v>
                </c:pt>
                <c:pt idx="331">
                  <c:v>1.2910841101095839E-25</c:v>
                </c:pt>
                <c:pt idx="332">
                  <c:v>1.0494868161053912E-25</c:v>
                </c:pt>
                <c:pt idx="333">
                  <c:v>8.5309901078834053E-26</c:v>
                </c:pt>
                <c:pt idx="334">
                  <c:v>6.9346075723828876E-26</c:v>
                </c:pt>
                <c:pt idx="335">
                  <c:v>5.6369520506783511E-26</c:v>
                </c:pt>
                <c:pt idx="336">
                  <c:v>4.5821235145578946E-26</c:v>
                </c:pt>
                <c:pt idx="337">
                  <c:v>3.7246823662687971E-26</c:v>
                </c:pt>
                <c:pt idx="338">
                  <c:v>3.0276920047041304E-26</c:v>
                </c:pt>
                <c:pt idx="339">
                  <c:v>2.4611276812127964E-26</c:v>
                </c:pt>
                <c:pt idx="340">
                  <c:v>2.0005831021850543E-26</c:v>
                </c:pt>
                <c:pt idx="341">
                  <c:v>1.6262190618148276E-26</c:v>
                </c:pt>
                <c:pt idx="342">
                  <c:v>1.321908814545847E-26</c:v>
                </c:pt>
                <c:pt idx="343">
                  <c:v>1.0745433718037318E-26</c:v>
                </c:pt>
                <c:pt idx="344">
                  <c:v>8.7346679678811332E-27</c:v>
                </c:pt>
                <c:pt idx="345">
                  <c:v>7.1001717111763169E-27</c:v>
                </c:pt>
                <c:pt idx="346">
                  <c:v>5.7715345922207442E-27</c:v>
                </c:pt>
                <c:pt idx="347">
                  <c:v>4.6915219665415607E-27</c:v>
                </c:pt>
                <c:pt idx="348">
                  <c:v>3.8136093634800414E-27</c:v>
                </c:pt>
                <c:pt idx="349">
                  <c:v>3.0999783185377972E-27</c:v>
                </c:pt>
                <c:pt idx="350">
                  <c:v>2.5198872405313993E-27</c:v>
                </c:pt>
                <c:pt idx="351">
                  <c:v>2.0483471342431998E-27</c:v>
                </c:pt>
                <c:pt idx="352">
                  <c:v>1.6650451317327697E-27</c:v>
                </c:pt>
                <c:pt idx="353">
                  <c:v>1.3534694605029934E-27</c:v>
                </c:pt>
                <c:pt idx="354">
                  <c:v>1.1001981541532597E-27</c:v>
                </c:pt>
                <c:pt idx="355">
                  <c:v>8.9432086480355618E-28</c:v>
                </c:pt>
                <c:pt idx="356">
                  <c:v>7.2696887029276507E-28</c:v>
                </c:pt>
                <c:pt idx="357">
                  <c:v>5.9093302993755407E-28</c:v>
                </c:pt>
                <c:pt idx="358">
                  <c:v>4.8035323126084827E-28</c:v>
                </c:pt>
                <c:pt idx="359">
                  <c:v>3.9046594976611982E-28</c:v>
                </c:pt>
                <c:pt idx="360">
                  <c:v>3.1739904721066612E-28</c:v>
                </c:pt>
                <c:pt idx="361">
                  <c:v>2.5800496875740617E-28</c:v>
                </c:pt>
                <c:pt idx="362">
                  <c:v>2.0972515352047717E-28</c:v>
                </c:pt>
                <c:pt idx="363">
                  <c:v>1.7047981762143917E-28</c:v>
                </c:pt>
                <c:pt idx="364">
                  <c:v>1.385783618625482E-28</c:v>
                </c:pt>
                <c:pt idx="365">
                  <c:v>1.1264654458483128E-28</c:v>
                </c:pt>
                <c:pt idx="366">
                  <c:v>9.1567282484465153E-29</c:v>
                </c:pt>
                <c:pt idx="367">
                  <c:v>7.443252922219581E-29</c:v>
                </c:pt>
                <c:pt idx="368">
                  <c:v>6.0504158866492045E-29</c:v>
                </c:pt>
                <c:pt idx="369">
                  <c:v>4.9182169118741563E-29</c:v>
                </c:pt>
                <c:pt idx="370">
                  <c:v>3.9978834588246875E-29</c:v>
                </c:pt>
                <c:pt idx="371">
                  <c:v>3.2497696699297211E-29</c:v>
                </c:pt>
                <c:pt idx="372">
                  <c:v>2.6416485163626781E-29</c:v>
                </c:pt>
                <c:pt idx="373">
                  <c:v>2.1473235314403219E-29</c:v>
                </c:pt>
                <c:pt idx="374">
                  <c:v>1.7455003268285979E-29</c:v>
                </c:pt>
                <c:pt idx="375">
                  <c:v>1.4188692790578761E-29</c:v>
                </c:pt>
                <c:pt idx="376">
                  <c:v>1.1533598705833444E-29</c:v>
                </c:pt>
                <c:pt idx="377">
                  <c:v>9.3753456411101011E-30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BAF-4FD5-8AA2-B09CC8D03235}"/>
            </c:ext>
          </c:extLst>
        </c:ser>
        <c:ser>
          <c:idx val="1"/>
          <c:order val="1"/>
          <c:tx>
            <c:strRef>
              <c:f>合成波のつくり方!$CD$42</c:f>
              <c:strCache>
                <c:ptCount val="1"/>
                <c:pt idx="0">
                  <c:v>y2</c:v>
                </c:pt>
              </c:strCache>
            </c:strRef>
          </c:tx>
          <c:spPr>
            <a:ln w="9525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合成波のつくり方!$CB$43:$CB$420</c:f>
              <c:numCache>
                <c:formatCode>#,##0_);[Red]\(#,##0\)</c:formatCode>
                <c:ptCount val="378"/>
                <c:pt idx="0">
                  <c:v>0</c:v>
                </c:pt>
                <c:pt idx="1">
                  <c:v>0.9</c:v>
                </c:pt>
                <c:pt idx="2">
                  <c:v>1.8</c:v>
                </c:pt>
                <c:pt idx="3">
                  <c:v>2.7</c:v>
                </c:pt>
                <c:pt idx="4">
                  <c:v>3.6</c:v>
                </c:pt>
                <c:pt idx="5">
                  <c:v>4.5</c:v>
                </c:pt>
                <c:pt idx="6">
                  <c:v>5.4</c:v>
                </c:pt>
                <c:pt idx="7">
                  <c:v>6.3000000000000007</c:v>
                </c:pt>
                <c:pt idx="8">
                  <c:v>7.2000000000000011</c:v>
                </c:pt>
                <c:pt idx="9">
                  <c:v>8.1000000000000014</c:v>
                </c:pt>
                <c:pt idx="10">
                  <c:v>9.0000000000000018</c:v>
                </c:pt>
                <c:pt idx="11">
                  <c:v>9.9000000000000021</c:v>
                </c:pt>
                <c:pt idx="12">
                  <c:v>10.800000000000002</c:v>
                </c:pt>
                <c:pt idx="13">
                  <c:v>11.700000000000003</c:v>
                </c:pt>
                <c:pt idx="14">
                  <c:v>12.600000000000003</c:v>
                </c:pt>
                <c:pt idx="15">
                  <c:v>13.500000000000004</c:v>
                </c:pt>
                <c:pt idx="16">
                  <c:v>14.400000000000004</c:v>
                </c:pt>
                <c:pt idx="17">
                  <c:v>15.300000000000004</c:v>
                </c:pt>
                <c:pt idx="18">
                  <c:v>16.200000000000003</c:v>
                </c:pt>
                <c:pt idx="19">
                  <c:v>17.100000000000001</c:v>
                </c:pt>
                <c:pt idx="20">
                  <c:v>18</c:v>
                </c:pt>
                <c:pt idx="21">
                  <c:v>18.899999999999999</c:v>
                </c:pt>
                <c:pt idx="22">
                  <c:v>19.799999999999997</c:v>
                </c:pt>
                <c:pt idx="23">
                  <c:v>20.699999999999996</c:v>
                </c:pt>
                <c:pt idx="24">
                  <c:v>21.599999999999994</c:v>
                </c:pt>
                <c:pt idx="25">
                  <c:v>22.499999999999993</c:v>
                </c:pt>
                <c:pt idx="26">
                  <c:v>23.399999999999991</c:v>
                </c:pt>
                <c:pt idx="27">
                  <c:v>24.29999999999999</c:v>
                </c:pt>
                <c:pt idx="28">
                  <c:v>25.199999999999989</c:v>
                </c:pt>
                <c:pt idx="29">
                  <c:v>26.099999999999987</c:v>
                </c:pt>
                <c:pt idx="30">
                  <c:v>26.999999999999986</c:v>
                </c:pt>
                <c:pt idx="31">
                  <c:v>27.899999999999984</c:v>
                </c:pt>
                <c:pt idx="32">
                  <c:v>28.799999999999983</c:v>
                </c:pt>
                <c:pt idx="33">
                  <c:v>29.699999999999982</c:v>
                </c:pt>
                <c:pt idx="34">
                  <c:v>30.59999999999998</c:v>
                </c:pt>
                <c:pt idx="35">
                  <c:v>31.499999999999979</c:v>
                </c:pt>
                <c:pt idx="36">
                  <c:v>32.399999999999977</c:v>
                </c:pt>
                <c:pt idx="37">
                  <c:v>33.299999999999976</c:v>
                </c:pt>
                <c:pt idx="38">
                  <c:v>34.199999999999974</c:v>
                </c:pt>
                <c:pt idx="39">
                  <c:v>35.099999999999973</c:v>
                </c:pt>
                <c:pt idx="40">
                  <c:v>35.999999999999972</c:v>
                </c:pt>
                <c:pt idx="41">
                  <c:v>36.89999999999997</c:v>
                </c:pt>
                <c:pt idx="42">
                  <c:v>37.799999999999969</c:v>
                </c:pt>
                <c:pt idx="43">
                  <c:v>38.699999999999967</c:v>
                </c:pt>
                <c:pt idx="44">
                  <c:v>39.599999999999966</c:v>
                </c:pt>
                <c:pt idx="45">
                  <c:v>40.499999999999964</c:v>
                </c:pt>
                <c:pt idx="46">
                  <c:v>41.399999999999963</c:v>
                </c:pt>
                <c:pt idx="47">
                  <c:v>42.299999999999962</c:v>
                </c:pt>
                <c:pt idx="48">
                  <c:v>43.19999999999996</c:v>
                </c:pt>
                <c:pt idx="49">
                  <c:v>44.099999999999959</c:v>
                </c:pt>
                <c:pt idx="50">
                  <c:v>44.999999999999957</c:v>
                </c:pt>
                <c:pt idx="51">
                  <c:v>45.899999999999956</c:v>
                </c:pt>
                <c:pt idx="52">
                  <c:v>46.799999999999955</c:v>
                </c:pt>
                <c:pt idx="53">
                  <c:v>47.699999999999953</c:v>
                </c:pt>
                <c:pt idx="54">
                  <c:v>48.599999999999952</c:v>
                </c:pt>
                <c:pt idx="55">
                  <c:v>49.49999999999995</c:v>
                </c:pt>
                <c:pt idx="56">
                  <c:v>50.399999999999949</c:v>
                </c:pt>
                <c:pt idx="57">
                  <c:v>51.299999999999947</c:v>
                </c:pt>
                <c:pt idx="58">
                  <c:v>52.199999999999946</c:v>
                </c:pt>
                <c:pt idx="59">
                  <c:v>53.099999999999945</c:v>
                </c:pt>
                <c:pt idx="60">
                  <c:v>53.999999999999943</c:v>
                </c:pt>
                <c:pt idx="61">
                  <c:v>54.899999999999942</c:v>
                </c:pt>
                <c:pt idx="62">
                  <c:v>55.79999999999994</c:v>
                </c:pt>
                <c:pt idx="63">
                  <c:v>56.699999999999939</c:v>
                </c:pt>
                <c:pt idx="64">
                  <c:v>57.599999999999937</c:v>
                </c:pt>
                <c:pt idx="65">
                  <c:v>58.499999999999936</c:v>
                </c:pt>
                <c:pt idx="66">
                  <c:v>59.399999999999935</c:v>
                </c:pt>
                <c:pt idx="67">
                  <c:v>60.299999999999933</c:v>
                </c:pt>
                <c:pt idx="68">
                  <c:v>61.199999999999932</c:v>
                </c:pt>
                <c:pt idx="69">
                  <c:v>62.09999999999993</c:v>
                </c:pt>
                <c:pt idx="70">
                  <c:v>62.999999999999929</c:v>
                </c:pt>
                <c:pt idx="71">
                  <c:v>63.899999999999928</c:v>
                </c:pt>
                <c:pt idx="72">
                  <c:v>64.799999999999926</c:v>
                </c:pt>
                <c:pt idx="73">
                  <c:v>65.699999999999932</c:v>
                </c:pt>
                <c:pt idx="74">
                  <c:v>66.599999999999937</c:v>
                </c:pt>
                <c:pt idx="75">
                  <c:v>67.499999999999943</c:v>
                </c:pt>
                <c:pt idx="76">
                  <c:v>68.399999999999949</c:v>
                </c:pt>
                <c:pt idx="77">
                  <c:v>69.299999999999955</c:v>
                </c:pt>
                <c:pt idx="78">
                  <c:v>70.19999999999996</c:v>
                </c:pt>
                <c:pt idx="79">
                  <c:v>71.099999999999966</c:v>
                </c:pt>
                <c:pt idx="80">
                  <c:v>71.999999999999972</c:v>
                </c:pt>
                <c:pt idx="81">
                  <c:v>72.899999999999977</c:v>
                </c:pt>
                <c:pt idx="82">
                  <c:v>73.799999999999983</c:v>
                </c:pt>
                <c:pt idx="83">
                  <c:v>74.699999999999989</c:v>
                </c:pt>
                <c:pt idx="84">
                  <c:v>75.599999999999994</c:v>
                </c:pt>
                <c:pt idx="85">
                  <c:v>76.5</c:v>
                </c:pt>
                <c:pt idx="86">
                  <c:v>77.400000000000006</c:v>
                </c:pt>
                <c:pt idx="87">
                  <c:v>78.300000000000011</c:v>
                </c:pt>
                <c:pt idx="88">
                  <c:v>79.200000000000017</c:v>
                </c:pt>
                <c:pt idx="89">
                  <c:v>80.100000000000023</c:v>
                </c:pt>
                <c:pt idx="90">
                  <c:v>81.000000000000028</c:v>
                </c:pt>
                <c:pt idx="91">
                  <c:v>81.900000000000034</c:v>
                </c:pt>
                <c:pt idx="92">
                  <c:v>82.80000000000004</c:v>
                </c:pt>
                <c:pt idx="93">
                  <c:v>83.700000000000045</c:v>
                </c:pt>
                <c:pt idx="94">
                  <c:v>84.600000000000051</c:v>
                </c:pt>
                <c:pt idx="95">
                  <c:v>85.500000000000057</c:v>
                </c:pt>
                <c:pt idx="96">
                  <c:v>86.400000000000063</c:v>
                </c:pt>
                <c:pt idx="97">
                  <c:v>87.300000000000068</c:v>
                </c:pt>
                <c:pt idx="98">
                  <c:v>88.200000000000074</c:v>
                </c:pt>
                <c:pt idx="99">
                  <c:v>89.10000000000008</c:v>
                </c:pt>
                <c:pt idx="100">
                  <c:v>90.000000000000085</c:v>
                </c:pt>
                <c:pt idx="101">
                  <c:v>90.900000000000091</c:v>
                </c:pt>
                <c:pt idx="102">
                  <c:v>91.800000000000097</c:v>
                </c:pt>
                <c:pt idx="103">
                  <c:v>92.700000000000102</c:v>
                </c:pt>
                <c:pt idx="104">
                  <c:v>93.600000000000108</c:v>
                </c:pt>
                <c:pt idx="105">
                  <c:v>94.500000000000114</c:v>
                </c:pt>
                <c:pt idx="106">
                  <c:v>95.400000000000119</c:v>
                </c:pt>
                <c:pt idx="107">
                  <c:v>96.300000000000125</c:v>
                </c:pt>
                <c:pt idx="108">
                  <c:v>97.200000000000131</c:v>
                </c:pt>
                <c:pt idx="109">
                  <c:v>98.100000000000136</c:v>
                </c:pt>
                <c:pt idx="110">
                  <c:v>99.000000000000142</c:v>
                </c:pt>
                <c:pt idx="111">
                  <c:v>99.900000000000148</c:v>
                </c:pt>
                <c:pt idx="112">
                  <c:v>100.80000000000015</c:v>
                </c:pt>
                <c:pt idx="113">
                  <c:v>101.70000000000016</c:v>
                </c:pt>
                <c:pt idx="114">
                  <c:v>102.60000000000016</c:v>
                </c:pt>
                <c:pt idx="115">
                  <c:v>103.50000000000017</c:v>
                </c:pt>
                <c:pt idx="116">
                  <c:v>104.40000000000018</c:v>
                </c:pt>
                <c:pt idx="117">
                  <c:v>105.30000000000018</c:v>
                </c:pt>
                <c:pt idx="118">
                  <c:v>106.20000000000019</c:v>
                </c:pt>
                <c:pt idx="119">
                  <c:v>107.10000000000019</c:v>
                </c:pt>
                <c:pt idx="120">
                  <c:v>108.0000000000002</c:v>
                </c:pt>
                <c:pt idx="121">
                  <c:v>108.9000000000002</c:v>
                </c:pt>
                <c:pt idx="122">
                  <c:v>109.80000000000021</c:v>
                </c:pt>
                <c:pt idx="123">
                  <c:v>110.70000000000022</c:v>
                </c:pt>
                <c:pt idx="124">
                  <c:v>111.60000000000022</c:v>
                </c:pt>
                <c:pt idx="125">
                  <c:v>112.50000000000023</c:v>
                </c:pt>
                <c:pt idx="126">
                  <c:v>113.40000000000023</c:v>
                </c:pt>
                <c:pt idx="127">
                  <c:v>114.30000000000024</c:v>
                </c:pt>
                <c:pt idx="128">
                  <c:v>115.20000000000024</c:v>
                </c:pt>
                <c:pt idx="129">
                  <c:v>116.10000000000025</c:v>
                </c:pt>
                <c:pt idx="130">
                  <c:v>117.00000000000026</c:v>
                </c:pt>
                <c:pt idx="131">
                  <c:v>117.90000000000026</c:v>
                </c:pt>
                <c:pt idx="132">
                  <c:v>118.80000000000027</c:v>
                </c:pt>
                <c:pt idx="133">
                  <c:v>119.70000000000027</c:v>
                </c:pt>
                <c:pt idx="134">
                  <c:v>120.60000000000028</c:v>
                </c:pt>
                <c:pt idx="135">
                  <c:v>121.50000000000028</c:v>
                </c:pt>
                <c:pt idx="136">
                  <c:v>122.40000000000029</c:v>
                </c:pt>
                <c:pt idx="137">
                  <c:v>123.3000000000003</c:v>
                </c:pt>
                <c:pt idx="138">
                  <c:v>124.2000000000003</c:v>
                </c:pt>
                <c:pt idx="139">
                  <c:v>125.10000000000031</c:v>
                </c:pt>
                <c:pt idx="140">
                  <c:v>126.00000000000031</c:v>
                </c:pt>
                <c:pt idx="141">
                  <c:v>126.90000000000032</c:v>
                </c:pt>
                <c:pt idx="142">
                  <c:v>127.80000000000032</c:v>
                </c:pt>
                <c:pt idx="143">
                  <c:v>128.70000000000033</c:v>
                </c:pt>
                <c:pt idx="144">
                  <c:v>129.60000000000034</c:v>
                </c:pt>
                <c:pt idx="145">
                  <c:v>130.50000000000034</c:v>
                </c:pt>
                <c:pt idx="146">
                  <c:v>131.40000000000035</c:v>
                </c:pt>
                <c:pt idx="147">
                  <c:v>132.30000000000035</c:v>
                </c:pt>
                <c:pt idx="148">
                  <c:v>133.20000000000036</c:v>
                </c:pt>
                <c:pt idx="149">
                  <c:v>134.10000000000036</c:v>
                </c:pt>
                <c:pt idx="150">
                  <c:v>135.00000000000037</c:v>
                </c:pt>
                <c:pt idx="151">
                  <c:v>135.90000000000038</c:v>
                </c:pt>
                <c:pt idx="152">
                  <c:v>136.80000000000038</c:v>
                </c:pt>
                <c:pt idx="153">
                  <c:v>137.70000000000039</c:v>
                </c:pt>
                <c:pt idx="154">
                  <c:v>138.60000000000039</c:v>
                </c:pt>
                <c:pt idx="155">
                  <c:v>139.5000000000004</c:v>
                </c:pt>
                <c:pt idx="156">
                  <c:v>140.4000000000004</c:v>
                </c:pt>
                <c:pt idx="157">
                  <c:v>141.30000000000041</c:v>
                </c:pt>
                <c:pt idx="158">
                  <c:v>142.20000000000041</c:v>
                </c:pt>
                <c:pt idx="159">
                  <c:v>143.10000000000042</c:v>
                </c:pt>
                <c:pt idx="160">
                  <c:v>144.00000000000043</c:v>
                </c:pt>
                <c:pt idx="161">
                  <c:v>144.90000000000043</c:v>
                </c:pt>
                <c:pt idx="162">
                  <c:v>145.80000000000044</c:v>
                </c:pt>
                <c:pt idx="163">
                  <c:v>146.70000000000044</c:v>
                </c:pt>
                <c:pt idx="164">
                  <c:v>147.60000000000045</c:v>
                </c:pt>
                <c:pt idx="165">
                  <c:v>148.50000000000045</c:v>
                </c:pt>
                <c:pt idx="166">
                  <c:v>149.40000000000046</c:v>
                </c:pt>
                <c:pt idx="167">
                  <c:v>150.30000000000047</c:v>
                </c:pt>
                <c:pt idx="168">
                  <c:v>151.20000000000047</c:v>
                </c:pt>
                <c:pt idx="169">
                  <c:v>152.10000000000048</c:v>
                </c:pt>
                <c:pt idx="170">
                  <c:v>153.00000000000048</c:v>
                </c:pt>
                <c:pt idx="171">
                  <c:v>153.90000000000049</c:v>
                </c:pt>
                <c:pt idx="172">
                  <c:v>154.80000000000049</c:v>
                </c:pt>
                <c:pt idx="173">
                  <c:v>155.7000000000005</c:v>
                </c:pt>
                <c:pt idx="174">
                  <c:v>156.60000000000051</c:v>
                </c:pt>
                <c:pt idx="175">
                  <c:v>157.50000000000051</c:v>
                </c:pt>
                <c:pt idx="176">
                  <c:v>158.40000000000052</c:v>
                </c:pt>
                <c:pt idx="177">
                  <c:v>159.30000000000052</c:v>
                </c:pt>
                <c:pt idx="178">
                  <c:v>160.20000000000053</c:v>
                </c:pt>
                <c:pt idx="179">
                  <c:v>161.10000000000053</c:v>
                </c:pt>
                <c:pt idx="180">
                  <c:v>162.00000000000054</c:v>
                </c:pt>
                <c:pt idx="181">
                  <c:v>162.90000000000055</c:v>
                </c:pt>
                <c:pt idx="182">
                  <c:v>163.80000000000055</c:v>
                </c:pt>
                <c:pt idx="183">
                  <c:v>164.70000000000056</c:v>
                </c:pt>
                <c:pt idx="184">
                  <c:v>165.60000000000056</c:v>
                </c:pt>
                <c:pt idx="185">
                  <c:v>166.50000000000057</c:v>
                </c:pt>
                <c:pt idx="186">
                  <c:v>167.40000000000057</c:v>
                </c:pt>
                <c:pt idx="187">
                  <c:v>168.30000000000058</c:v>
                </c:pt>
                <c:pt idx="188">
                  <c:v>169.20000000000059</c:v>
                </c:pt>
                <c:pt idx="189">
                  <c:v>170.10000000000059</c:v>
                </c:pt>
                <c:pt idx="190">
                  <c:v>171.0000000000006</c:v>
                </c:pt>
                <c:pt idx="191">
                  <c:v>171.9000000000006</c:v>
                </c:pt>
                <c:pt idx="192">
                  <c:v>172.80000000000061</c:v>
                </c:pt>
                <c:pt idx="193">
                  <c:v>173.70000000000061</c:v>
                </c:pt>
                <c:pt idx="194">
                  <c:v>174.60000000000062</c:v>
                </c:pt>
                <c:pt idx="195">
                  <c:v>175.50000000000063</c:v>
                </c:pt>
                <c:pt idx="196">
                  <c:v>176.40000000000063</c:v>
                </c:pt>
                <c:pt idx="197">
                  <c:v>177.30000000000064</c:v>
                </c:pt>
                <c:pt idx="198">
                  <c:v>178.20000000000064</c:v>
                </c:pt>
                <c:pt idx="199">
                  <c:v>179.10000000000065</c:v>
                </c:pt>
                <c:pt idx="200">
                  <c:v>180.00000000000065</c:v>
                </c:pt>
                <c:pt idx="201">
                  <c:v>180.90000000000066</c:v>
                </c:pt>
                <c:pt idx="202">
                  <c:v>181.80000000000067</c:v>
                </c:pt>
                <c:pt idx="203">
                  <c:v>182.70000000000067</c:v>
                </c:pt>
                <c:pt idx="204">
                  <c:v>183.60000000000068</c:v>
                </c:pt>
                <c:pt idx="205">
                  <c:v>184.50000000000068</c:v>
                </c:pt>
                <c:pt idx="206">
                  <c:v>185.40000000000069</c:v>
                </c:pt>
                <c:pt idx="207">
                  <c:v>186.30000000000069</c:v>
                </c:pt>
                <c:pt idx="208">
                  <c:v>187.2000000000007</c:v>
                </c:pt>
                <c:pt idx="209">
                  <c:v>188.1000000000007</c:v>
                </c:pt>
                <c:pt idx="210">
                  <c:v>189.00000000000071</c:v>
                </c:pt>
                <c:pt idx="211">
                  <c:v>189.90000000000072</c:v>
                </c:pt>
                <c:pt idx="212">
                  <c:v>190.80000000000072</c:v>
                </c:pt>
                <c:pt idx="213">
                  <c:v>191.70000000000073</c:v>
                </c:pt>
                <c:pt idx="214">
                  <c:v>192.60000000000073</c:v>
                </c:pt>
                <c:pt idx="215">
                  <c:v>193.50000000000074</c:v>
                </c:pt>
                <c:pt idx="216">
                  <c:v>194.40000000000074</c:v>
                </c:pt>
                <c:pt idx="217">
                  <c:v>195.30000000000075</c:v>
                </c:pt>
                <c:pt idx="218">
                  <c:v>196.20000000000076</c:v>
                </c:pt>
                <c:pt idx="219">
                  <c:v>197.10000000000076</c:v>
                </c:pt>
                <c:pt idx="220">
                  <c:v>198.00000000000077</c:v>
                </c:pt>
                <c:pt idx="221">
                  <c:v>198.90000000000077</c:v>
                </c:pt>
                <c:pt idx="222">
                  <c:v>199.80000000000078</c:v>
                </c:pt>
                <c:pt idx="223">
                  <c:v>200.70000000000078</c:v>
                </c:pt>
                <c:pt idx="224">
                  <c:v>201.60000000000079</c:v>
                </c:pt>
                <c:pt idx="225">
                  <c:v>202.5000000000008</c:v>
                </c:pt>
                <c:pt idx="226">
                  <c:v>203.4000000000008</c:v>
                </c:pt>
                <c:pt idx="227">
                  <c:v>204.30000000000081</c:v>
                </c:pt>
                <c:pt idx="228">
                  <c:v>205.20000000000081</c:v>
                </c:pt>
                <c:pt idx="229">
                  <c:v>206.10000000000082</c:v>
                </c:pt>
                <c:pt idx="230">
                  <c:v>207.00000000000082</c:v>
                </c:pt>
                <c:pt idx="231">
                  <c:v>207.90000000000083</c:v>
                </c:pt>
                <c:pt idx="232">
                  <c:v>208.80000000000084</c:v>
                </c:pt>
                <c:pt idx="233">
                  <c:v>209.70000000000084</c:v>
                </c:pt>
                <c:pt idx="234">
                  <c:v>210.60000000000085</c:v>
                </c:pt>
                <c:pt idx="235">
                  <c:v>211.50000000000085</c:v>
                </c:pt>
                <c:pt idx="236">
                  <c:v>212.40000000000086</c:v>
                </c:pt>
                <c:pt idx="237">
                  <c:v>213.30000000000086</c:v>
                </c:pt>
                <c:pt idx="238">
                  <c:v>214.20000000000087</c:v>
                </c:pt>
                <c:pt idx="239">
                  <c:v>215.10000000000088</c:v>
                </c:pt>
                <c:pt idx="240">
                  <c:v>216.00000000000088</c:v>
                </c:pt>
                <c:pt idx="241">
                  <c:v>216.90000000000089</c:v>
                </c:pt>
                <c:pt idx="242">
                  <c:v>217.80000000000089</c:v>
                </c:pt>
                <c:pt idx="243">
                  <c:v>218.7000000000009</c:v>
                </c:pt>
                <c:pt idx="244">
                  <c:v>219.6000000000009</c:v>
                </c:pt>
                <c:pt idx="245">
                  <c:v>220.50000000000091</c:v>
                </c:pt>
                <c:pt idx="246">
                  <c:v>221.40000000000092</c:v>
                </c:pt>
                <c:pt idx="247">
                  <c:v>222.30000000000092</c:v>
                </c:pt>
                <c:pt idx="248">
                  <c:v>223.20000000000093</c:v>
                </c:pt>
                <c:pt idx="249">
                  <c:v>224.10000000000093</c:v>
                </c:pt>
                <c:pt idx="250">
                  <c:v>225.00000000000094</c:v>
                </c:pt>
                <c:pt idx="251">
                  <c:v>225.90000000000094</c:v>
                </c:pt>
                <c:pt idx="252">
                  <c:v>226.80000000000095</c:v>
                </c:pt>
                <c:pt idx="253">
                  <c:v>227.70000000000095</c:v>
                </c:pt>
                <c:pt idx="254">
                  <c:v>228.60000000000096</c:v>
                </c:pt>
                <c:pt idx="255">
                  <c:v>229.50000000000097</c:v>
                </c:pt>
                <c:pt idx="256">
                  <c:v>230.40000000000097</c:v>
                </c:pt>
                <c:pt idx="257">
                  <c:v>231.30000000000098</c:v>
                </c:pt>
                <c:pt idx="258">
                  <c:v>232.20000000000098</c:v>
                </c:pt>
                <c:pt idx="259">
                  <c:v>233.10000000000099</c:v>
                </c:pt>
                <c:pt idx="260">
                  <c:v>234.00000000000099</c:v>
                </c:pt>
                <c:pt idx="261">
                  <c:v>234.900000000001</c:v>
                </c:pt>
                <c:pt idx="262">
                  <c:v>235.80000000000101</c:v>
                </c:pt>
                <c:pt idx="263">
                  <c:v>236.70000000000101</c:v>
                </c:pt>
                <c:pt idx="264">
                  <c:v>237.60000000000102</c:v>
                </c:pt>
                <c:pt idx="265">
                  <c:v>238.50000000000102</c:v>
                </c:pt>
                <c:pt idx="266">
                  <c:v>239.40000000000103</c:v>
                </c:pt>
                <c:pt idx="267">
                  <c:v>240.30000000000103</c:v>
                </c:pt>
                <c:pt idx="268">
                  <c:v>241.20000000000104</c:v>
                </c:pt>
                <c:pt idx="269">
                  <c:v>242.10000000000105</c:v>
                </c:pt>
                <c:pt idx="270">
                  <c:v>243.00000000000105</c:v>
                </c:pt>
                <c:pt idx="271">
                  <c:v>243.90000000000106</c:v>
                </c:pt>
                <c:pt idx="272">
                  <c:v>244.80000000000106</c:v>
                </c:pt>
                <c:pt idx="273">
                  <c:v>245.70000000000107</c:v>
                </c:pt>
                <c:pt idx="274">
                  <c:v>246.60000000000107</c:v>
                </c:pt>
                <c:pt idx="275">
                  <c:v>247.50000000000108</c:v>
                </c:pt>
                <c:pt idx="276">
                  <c:v>248.40000000000109</c:v>
                </c:pt>
                <c:pt idx="277">
                  <c:v>249.30000000000109</c:v>
                </c:pt>
                <c:pt idx="278">
                  <c:v>250.2000000000011</c:v>
                </c:pt>
                <c:pt idx="279">
                  <c:v>251.1000000000011</c:v>
                </c:pt>
                <c:pt idx="280">
                  <c:v>252.00000000000111</c:v>
                </c:pt>
                <c:pt idx="281">
                  <c:v>252.90000000000111</c:v>
                </c:pt>
                <c:pt idx="282">
                  <c:v>253.80000000000112</c:v>
                </c:pt>
                <c:pt idx="283">
                  <c:v>254.70000000000113</c:v>
                </c:pt>
                <c:pt idx="284">
                  <c:v>255.60000000000113</c:v>
                </c:pt>
                <c:pt idx="285">
                  <c:v>256.50000000000114</c:v>
                </c:pt>
                <c:pt idx="286">
                  <c:v>257.40000000000111</c:v>
                </c:pt>
                <c:pt idx="287">
                  <c:v>258.30000000000109</c:v>
                </c:pt>
                <c:pt idx="288">
                  <c:v>259.20000000000107</c:v>
                </c:pt>
                <c:pt idx="289">
                  <c:v>260.10000000000105</c:v>
                </c:pt>
                <c:pt idx="290">
                  <c:v>261.00000000000102</c:v>
                </c:pt>
                <c:pt idx="291">
                  <c:v>261.900000000001</c:v>
                </c:pt>
                <c:pt idx="292">
                  <c:v>262.80000000000098</c:v>
                </c:pt>
                <c:pt idx="293">
                  <c:v>263.70000000000095</c:v>
                </c:pt>
                <c:pt idx="294">
                  <c:v>264.60000000000093</c:v>
                </c:pt>
                <c:pt idx="295">
                  <c:v>265.50000000000091</c:v>
                </c:pt>
                <c:pt idx="296">
                  <c:v>266.40000000000089</c:v>
                </c:pt>
                <c:pt idx="297">
                  <c:v>267.30000000000086</c:v>
                </c:pt>
                <c:pt idx="298">
                  <c:v>268.20000000000084</c:v>
                </c:pt>
                <c:pt idx="299">
                  <c:v>269.10000000000082</c:v>
                </c:pt>
                <c:pt idx="300">
                  <c:v>270.0000000000008</c:v>
                </c:pt>
                <c:pt idx="301">
                  <c:v>270.90000000000077</c:v>
                </c:pt>
                <c:pt idx="302">
                  <c:v>271.80000000000075</c:v>
                </c:pt>
                <c:pt idx="303">
                  <c:v>272.70000000000073</c:v>
                </c:pt>
                <c:pt idx="304">
                  <c:v>273.6000000000007</c:v>
                </c:pt>
                <c:pt idx="305">
                  <c:v>274.50000000000068</c:v>
                </c:pt>
                <c:pt idx="306">
                  <c:v>275.40000000000066</c:v>
                </c:pt>
                <c:pt idx="307">
                  <c:v>276.30000000000064</c:v>
                </c:pt>
                <c:pt idx="308">
                  <c:v>277.20000000000061</c:v>
                </c:pt>
                <c:pt idx="309">
                  <c:v>278.10000000000059</c:v>
                </c:pt>
                <c:pt idx="310">
                  <c:v>279.00000000000057</c:v>
                </c:pt>
                <c:pt idx="311">
                  <c:v>279.90000000000055</c:v>
                </c:pt>
                <c:pt idx="312">
                  <c:v>280.80000000000052</c:v>
                </c:pt>
                <c:pt idx="313">
                  <c:v>281.7000000000005</c:v>
                </c:pt>
                <c:pt idx="314">
                  <c:v>282.60000000000048</c:v>
                </c:pt>
                <c:pt idx="315">
                  <c:v>283.50000000000045</c:v>
                </c:pt>
                <c:pt idx="316">
                  <c:v>284.40000000000043</c:v>
                </c:pt>
                <c:pt idx="317">
                  <c:v>285.30000000000041</c:v>
                </c:pt>
                <c:pt idx="318">
                  <c:v>286.20000000000039</c:v>
                </c:pt>
                <c:pt idx="319">
                  <c:v>287.10000000000036</c:v>
                </c:pt>
                <c:pt idx="320">
                  <c:v>288.00000000000034</c:v>
                </c:pt>
                <c:pt idx="321">
                  <c:v>288.90000000000032</c:v>
                </c:pt>
                <c:pt idx="322">
                  <c:v>289.8000000000003</c:v>
                </c:pt>
                <c:pt idx="323">
                  <c:v>290.70000000000027</c:v>
                </c:pt>
                <c:pt idx="324">
                  <c:v>291.60000000000025</c:v>
                </c:pt>
                <c:pt idx="325">
                  <c:v>292.50000000000023</c:v>
                </c:pt>
                <c:pt idx="326">
                  <c:v>293.4000000000002</c:v>
                </c:pt>
                <c:pt idx="327">
                  <c:v>294.30000000000018</c:v>
                </c:pt>
                <c:pt idx="328">
                  <c:v>295.20000000000016</c:v>
                </c:pt>
                <c:pt idx="329">
                  <c:v>296.10000000000014</c:v>
                </c:pt>
                <c:pt idx="330">
                  <c:v>297.00000000000011</c:v>
                </c:pt>
                <c:pt idx="331">
                  <c:v>297.90000000000009</c:v>
                </c:pt>
                <c:pt idx="332">
                  <c:v>298.80000000000007</c:v>
                </c:pt>
                <c:pt idx="333">
                  <c:v>299.70000000000005</c:v>
                </c:pt>
                <c:pt idx="334">
                  <c:v>300.60000000000002</c:v>
                </c:pt>
                <c:pt idx="335">
                  <c:v>301.5</c:v>
                </c:pt>
                <c:pt idx="336">
                  <c:v>302.39999999999998</c:v>
                </c:pt>
                <c:pt idx="337">
                  <c:v>303.29999999999995</c:v>
                </c:pt>
                <c:pt idx="338">
                  <c:v>304.19999999999993</c:v>
                </c:pt>
                <c:pt idx="339">
                  <c:v>305.09999999999991</c:v>
                </c:pt>
                <c:pt idx="340">
                  <c:v>305.99999999999989</c:v>
                </c:pt>
                <c:pt idx="341">
                  <c:v>306.89999999999986</c:v>
                </c:pt>
                <c:pt idx="342">
                  <c:v>307.79999999999984</c:v>
                </c:pt>
                <c:pt idx="343">
                  <c:v>308.69999999999982</c:v>
                </c:pt>
                <c:pt idx="344">
                  <c:v>309.5999999999998</c:v>
                </c:pt>
                <c:pt idx="345">
                  <c:v>310.49999999999977</c:v>
                </c:pt>
                <c:pt idx="346">
                  <c:v>311.39999999999975</c:v>
                </c:pt>
                <c:pt idx="347">
                  <c:v>312.29999999999973</c:v>
                </c:pt>
                <c:pt idx="348">
                  <c:v>313.1999999999997</c:v>
                </c:pt>
                <c:pt idx="349">
                  <c:v>314.09999999999968</c:v>
                </c:pt>
                <c:pt idx="350">
                  <c:v>314.99999999999966</c:v>
                </c:pt>
                <c:pt idx="351">
                  <c:v>315.89999999999964</c:v>
                </c:pt>
                <c:pt idx="352">
                  <c:v>316.79999999999961</c:v>
                </c:pt>
                <c:pt idx="353">
                  <c:v>317.69999999999959</c:v>
                </c:pt>
                <c:pt idx="354">
                  <c:v>318.59999999999957</c:v>
                </c:pt>
                <c:pt idx="355">
                  <c:v>319.49999999999955</c:v>
                </c:pt>
                <c:pt idx="356">
                  <c:v>320.39999999999952</c:v>
                </c:pt>
                <c:pt idx="357">
                  <c:v>321.2999999999995</c:v>
                </c:pt>
                <c:pt idx="358">
                  <c:v>322.19999999999948</c:v>
                </c:pt>
                <c:pt idx="359">
                  <c:v>323.09999999999945</c:v>
                </c:pt>
                <c:pt idx="360">
                  <c:v>323.99999999999943</c:v>
                </c:pt>
                <c:pt idx="361">
                  <c:v>324.89999999999941</c:v>
                </c:pt>
                <c:pt idx="362">
                  <c:v>325.79999999999939</c:v>
                </c:pt>
                <c:pt idx="363">
                  <c:v>326.69999999999936</c:v>
                </c:pt>
                <c:pt idx="364">
                  <c:v>327.59999999999934</c:v>
                </c:pt>
                <c:pt idx="365">
                  <c:v>328.49999999999932</c:v>
                </c:pt>
                <c:pt idx="366">
                  <c:v>329.3999999999993</c:v>
                </c:pt>
                <c:pt idx="367">
                  <c:v>330.29999999999927</c:v>
                </c:pt>
                <c:pt idx="368">
                  <c:v>331.19999999999925</c:v>
                </c:pt>
                <c:pt idx="369">
                  <c:v>332.09999999999923</c:v>
                </c:pt>
                <c:pt idx="370">
                  <c:v>332.9999999999992</c:v>
                </c:pt>
                <c:pt idx="371">
                  <c:v>333.89999999999918</c:v>
                </c:pt>
                <c:pt idx="372">
                  <c:v>334.79999999999916</c:v>
                </c:pt>
                <c:pt idx="373">
                  <c:v>335.69999999999914</c:v>
                </c:pt>
                <c:pt idx="374">
                  <c:v>336.59999999999911</c:v>
                </c:pt>
                <c:pt idx="375">
                  <c:v>337.49999999999909</c:v>
                </c:pt>
                <c:pt idx="376">
                  <c:v>338.39999999999907</c:v>
                </c:pt>
                <c:pt idx="377">
                  <c:v>339.29999999999905</c:v>
                </c:pt>
              </c:numCache>
            </c:numRef>
          </c:cat>
          <c:val>
            <c:numRef>
              <c:f>合成波のつくり方!$CD$43:$CD$420</c:f>
              <c:numCache>
                <c:formatCode>#,##0.000;[Red]\-#,##0.000</c:formatCode>
                <c:ptCount val="3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1E-3</c:v>
                </c:pt>
                <c:pt idx="39">
                  <c:v>1.2146000000000001E-3</c:v>
                </c:pt>
                <c:pt idx="40">
                  <c:v>1.4752494935537832E-3</c:v>
                </c:pt>
                <c:pt idx="41">
                  <c:v>1.7918281727350202E-3</c:v>
                </c:pt>
                <c:pt idx="42">
                  <c:v>2.1763345407906404E-3</c:v>
                </c:pt>
                <c:pt idx="43">
                  <c:v>2.6433399214830437E-3</c:v>
                </c:pt>
                <c:pt idx="44">
                  <c:v>3.2105395644468622E-3</c:v>
                </c:pt>
                <c:pt idx="45">
                  <c:v>3.899421522895229E-3</c:v>
                </c:pt>
                <c:pt idx="46">
                  <c:v>4.7360783406282907E-3</c:v>
                </c:pt>
                <c:pt idx="47">
                  <c:v>5.7521918453375996E-3</c:v>
                </c:pt>
                <c:pt idx="48">
                  <c:v>6.9862276804446817E-3</c:v>
                </c:pt>
                <c:pt idx="49">
                  <c:v>8.4848838235196938E-3</c:v>
                </c:pt>
                <c:pt idx="50">
                  <c:v>1.0304846473151108E-2</c:v>
                </c:pt>
                <c:pt idx="51">
                  <c:v>1.2514917608797143E-2</c:v>
                </c:pt>
                <c:pt idx="52">
                  <c:v>1.5198591542750762E-2</c:v>
                </c:pt>
                <c:pt idx="53">
                  <c:v>1.8457173220171968E-2</c:v>
                </c:pt>
                <c:pt idx="54">
                  <c:v>2.241354922788049E-2</c:v>
                </c:pt>
                <c:pt idx="55">
                  <c:v>2.7216743784059867E-2</c:v>
                </c:pt>
                <c:pt idx="56">
                  <c:v>3.3047416692408384E-2</c:v>
                </c:pt>
                <c:pt idx="57">
                  <c:v>4.0124488539541883E-2</c:v>
                </c:pt>
                <c:pt idx="58">
                  <c:v>4.871311026723342E-2</c:v>
                </c:pt>
                <c:pt idx="59">
                  <c:v>5.9134229268247268E-2</c:v>
                </c:pt>
                <c:pt idx="60">
                  <c:v>7.1776041339149846E-2</c:v>
                </c:pt>
                <c:pt idx="61">
                  <c:v>8.7107655221790772E-2</c:v>
                </c:pt>
                <c:pt idx="62">
                  <c:v>0.10569533064960457</c:v>
                </c:pt>
                <c:pt idx="63">
                  <c:v>0.12822167613979929</c:v>
                </c:pt>
                <c:pt idx="64">
                  <c:v>0.15550820032163659</c:v>
                </c:pt>
                <c:pt idx="65">
                  <c:v>0.18854158672125318</c:v>
                </c:pt>
                <c:pt idx="66">
                  <c:v>0.22850398630261992</c:v>
                </c:pt>
                <c:pt idx="67">
                  <c:v>0.27680746511946852</c:v>
                </c:pt>
                <c:pt idx="68">
                  <c:v>0.33513246419806447</c:v>
                </c:pt>
                <c:pt idx="69">
                  <c:v>0.4054696672935072</c:v>
                </c:pt>
                <c:pt idx="70">
                  <c:v>0.49016395199301865</c:v>
                </c:pt>
                <c:pt idx="71">
                  <c:v>0.59195802158684185</c:v>
                </c:pt>
                <c:pt idx="72">
                  <c:v>0.71403175961991194</c:v>
                </c:pt>
                <c:pt idx="73">
                  <c:v>0.86003118527296241</c:v>
                </c:pt>
                <c:pt idx="74">
                  <c:v>1.0340779974642849</c:v>
                </c:pt>
                <c:pt idx="75">
                  <c:v>1.2407470218823347</c:v>
                </c:pt>
                <c:pt idx="76">
                  <c:v>1.4849945097490038</c:v>
                </c:pt>
                <c:pt idx="77">
                  <c:v>1.7720155607487373</c:v>
                </c:pt>
                <c:pt idx="78">
                  <c:v>2.1070048266021053</c:v>
                </c:pt>
                <c:pt idx="79">
                  <c:v>2.4947927053010646</c:v>
                </c:pt>
                <c:pt idx="80">
                  <c:v>2.9393320302356187</c:v>
                </c:pt>
                <c:pt idx="81">
                  <c:v>3.4430213655099369</c:v>
                </c:pt>
                <c:pt idx="82">
                  <c:v>4.0058745726620089</c:v>
                </c:pt>
                <c:pt idx="83">
                  <c:v>4.6245856901937952</c:v>
                </c:pt>
                <c:pt idx="84">
                  <c:v>5.2915934345204665</c:v>
                </c:pt>
                <c:pt idx="85">
                  <c:v>5.9943139031299326</c:v>
                </c:pt>
                <c:pt idx="86">
                  <c:v>6.7147660058227574</c:v>
                </c:pt>
                <c:pt idx="87">
                  <c:v>7.4298335510195868</c:v>
                </c:pt>
                <c:pt idx="88">
                  <c:v>8.1123582491556832</c:v>
                </c:pt>
                <c:pt idx="89">
                  <c:v>8.733118229689687</c:v>
                </c:pt>
                <c:pt idx="90">
                  <c:v>9.263528872802393</c:v>
                </c:pt>
                <c:pt idx="91">
                  <c:v>9.6786649594033971</c:v>
                </c:pt>
                <c:pt idx="92">
                  <c:v>9.9600384360590724</c:v>
                </c:pt>
                <c:pt idx="93">
                  <c:v>10.097560714035549</c:v>
                </c:pt>
                <c:pt idx="94">
                  <c:v>10.090298774858406</c:v>
                </c:pt>
                <c:pt idx="95">
                  <c:v>9.9459408394864468</c:v>
                </c:pt>
                <c:pt idx="96">
                  <c:v>9.6792007769366517</c:v>
                </c:pt>
                <c:pt idx="97">
                  <c:v>9.309596601676855</c:v>
                </c:pt>
                <c:pt idx="98">
                  <c:v>8.859085272126606</c:v>
                </c:pt>
                <c:pt idx="99">
                  <c:v>8.3499463347779894</c:v>
                </c:pt>
                <c:pt idx="100">
                  <c:v>7.8031481131806988</c:v>
                </c:pt>
                <c:pt idx="101">
                  <c:v>7.2372709270389661</c:v>
                </c:pt>
                <c:pt idx="102">
                  <c:v>6.6679447884862135</c:v>
                </c:pt>
                <c:pt idx="103">
                  <c:v>6.1076959479299191</c:v>
                </c:pt>
                <c:pt idx="104">
                  <c:v>5.5660787176896767</c:v>
                </c:pt>
                <c:pt idx="105">
                  <c:v>5.0499796402504975</c:v>
                </c:pt>
                <c:pt idx="106">
                  <c:v>4.5640048746367734</c:v>
                </c:pt>
                <c:pt idx="107">
                  <c:v>4.1108880127768845</c:v>
                </c:pt>
                <c:pt idx="108">
                  <c:v>3.6918786911991481</c:v>
                </c:pt>
                <c:pt idx="109">
                  <c:v>3.3070902002198315</c:v>
                </c:pt>
                <c:pt idx="110">
                  <c:v>2.9557967581998534</c:v>
                </c:pt>
                <c:pt idx="111">
                  <c:v>2.6366790958032591</c:v>
                </c:pt>
                <c:pt idx="112">
                  <c:v>2.3480216178049385</c:v>
                </c:pt>
                <c:pt idx="113">
                  <c:v>2.087866721147809</c:v>
                </c:pt>
                <c:pt idx="114">
                  <c:v>1.8541326762869768</c:v>
                </c:pt>
                <c:pt idx="115">
                  <c:v>1.6447014256362613</c:v>
                </c:pt>
                <c:pt idx="116">
                  <c:v>1.4574821262069702</c:v>
                </c:pt>
                <c:pt idx="117">
                  <c:v>1.2904555246041245</c:v>
                </c:pt>
                <c:pt idx="118">
                  <c:v>1.141703459007823</c:v>
                </c:pt>
                <c:pt idx="119">
                  <c:v>1.0094270227759696</c:v>
                </c:pt>
                <c:pt idx="120">
                  <c:v>0.89195624169166932</c:v>
                </c:pt>
                <c:pt idx="121">
                  <c:v>0.78775352850532254</c:v>
                </c:pt>
                <c:pt idx="122">
                  <c:v>0.69541268566024816</c:v>
                </c:pt>
                <c:pt idx="123">
                  <c:v>0.6136548231351584</c:v>
                </c:pt>
                <c:pt idx="124">
                  <c:v>0.54132223267723178</c:v>
                </c:pt>
                <c:pt idx="125">
                  <c:v>0.47737100074039218</c:v>
                </c:pt>
                <c:pt idx="126">
                  <c:v>0.42086293894141141</c:v>
                </c:pt>
                <c:pt idx="127">
                  <c:v>0.37095725262253154</c:v>
                </c:pt>
                <c:pt idx="128">
                  <c:v>0.32690224633036635</c:v>
                </c:pt>
                <c:pt idx="129">
                  <c:v>0.28802727223833674</c:v>
                </c:pt>
                <c:pt idx="130">
                  <c:v>0.25373505760099269</c:v>
                </c:pt>
                <c:pt idx="131">
                  <c:v>0.22349449522916728</c:v>
                </c:pt>
                <c:pt idx="132">
                  <c:v>0.19683394269453983</c:v>
                </c:pt>
                <c:pt idx="133">
                  <c:v>0.17333504831262342</c:v>
                </c:pt>
                <c:pt idx="134">
                  <c:v>0.15262710239154087</c:v>
                </c:pt>
                <c:pt idx="135">
                  <c:v>0.13438189879460402</c:v>
                </c:pt>
                <c:pt idx="136">
                  <c:v>0.11830908301093226</c:v>
                </c:pt>
                <c:pt idx="137">
                  <c:v>0.104151957472326</c:v>
                </c:pt>
                <c:pt idx="138">
                  <c:v>9.1683711883938646E-2</c:v>
                </c:pt>
                <c:pt idx="139">
                  <c:v>8.0704045154581044E-2</c:v>
                </c:pt>
                <c:pt idx="140">
                  <c:v>7.1036145591844735E-2</c:v>
                </c:pt>
                <c:pt idx="141">
                  <c:v>6.2523996970476531E-2</c:v>
                </c:pt>
                <c:pt idx="142">
                  <c:v>5.502997959333078E-2</c:v>
                </c:pt>
                <c:pt idx="143">
                  <c:v>4.8432737324040735E-2</c:v>
                </c:pt>
                <c:pt idx="144">
                  <c:v>4.2625283619795763E-2</c:v>
                </c:pt>
                <c:pt idx="145">
                  <c:v>3.7513321716804583E-2</c:v>
                </c:pt>
                <c:pt idx="146">
                  <c:v>3.3013756239675118E-2</c:v>
                </c:pt>
                <c:pt idx="147">
                  <c:v>2.9053375564048068E-2</c:v>
                </c:pt>
                <c:pt idx="148">
                  <c:v>2.5567686223339981E-2</c:v>
                </c:pt>
                <c:pt idx="149">
                  <c:v>2.2499882493301183E-2</c:v>
                </c:pt>
                <c:pt idx="150">
                  <c:v>1.9799936000349364E-2</c:v>
                </c:pt>
                <c:pt idx="151">
                  <c:v>1.7423791776649957E-2</c:v>
                </c:pt>
                <c:pt idx="152">
                  <c:v>1.5332658627132841E-2</c:v>
                </c:pt>
                <c:pt idx="153">
                  <c:v>1.3492382984992328E-2</c:v>
                </c:pt>
                <c:pt idx="154">
                  <c:v>1.1872896618919262E-2</c:v>
                </c:pt>
                <c:pt idx="155">
                  <c:v>1.0447729624952298E-2</c:v>
                </c:pt>
                <c:pt idx="156">
                  <c:v>9.1935810967461555E-3</c:v>
                </c:pt>
                <c:pt idx="157">
                  <c:v>8.0899407288578928E-3</c:v>
                </c:pt>
                <c:pt idx="158">
                  <c:v>7.1187553769295987E-3</c:v>
                </c:pt>
                <c:pt idx="159">
                  <c:v>6.2641352847221075E-3</c:v>
                </c:pt>
                <c:pt idx="160">
                  <c:v>5.512095298753926E-3</c:v>
                </c:pt>
                <c:pt idx="161">
                  <c:v>4.8503269342605859E-3</c:v>
                </c:pt>
                <c:pt idx="162">
                  <c:v>4.267997638217471E-3</c:v>
                </c:pt>
                <c:pt idx="163">
                  <c:v>3.7555740226193125E-3</c:v>
                </c:pt>
                <c:pt idx="164">
                  <c:v>3.3046662198909886E-3</c:v>
                </c:pt>
                <c:pt idx="165">
                  <c:v>2.9078908474960891E-3</c:v>
                </c:pt>
                <c:pt idx="166">
                  <c:v>2.5587503652872877E-3</c:v>
                </c:pt>
                <c:pt idx="167">
                  <c:v>2.2515268712084415E-3</c:v>
                </c:pt>
                <c:pt idx="168">
                  <c:v>1.9811886124765162E-3</c:v>
                </c:pt>
                <c:pt idx="169">
                  <c:v>1.7433076938023764E-3</c:v>
                </c:pt>
                <c:pt idx="170">
                  <c:v>1.5339876446449476E-3</c:v>
                </c:pt>
                <c:pt idx="171">
                  <c:v>1.3497996666899986E-3</c:v>
                </c:pt>
                <c:pt idx="172">
                  <c:v>1.1877265231566899E-3</c:v>
                </c:pt>
                <c:pt idx="173">
                  <c:v>1.0451131553429961E-3</c:v>
                </c:pt>
                <c:pt idx="174">
                  <c:v>9.1962322096107621E-4</c:v>
                </c:pt>
                <c:pt idx="175">
                  <c:v>8.092008450021217E-4</c:v>
                </c:pt>
                <c:pt idx="176">
                  <c:v>7.1203695862766508E-4</c:v>
                </c:pt>
                <c:pt idx="177">
                  <c:v>6.2653967625652014E-4</c:v>
                </c:pt>
                <c:pt idx="178">
                  <c:v>5.5130822679366406E-4</c:v>
                </c:pt>
                <c:pt idx="179">
                  <c:v>4.8511001288144631E-4</c:v>
                </c:pt>
                <c:pt idx="180">
                  <c:v>4.268604230738232E-4</c:v>
                </c:pt>
                <c:pt idx="181">
                  <c:v>3.7560506676139789E-4</c:v>
                </c:pt>
                <c:pt idx="182">
                  <c:v>3.3050414123307343E-4</c:v>
                </c:pt>
                <c:pt idx="183">
                  <c:v>2.9081867508801108E-4</c:v>
                </c:pt>
                <c:pt idx="184">
                  <c:v>2.5589842287282834E-4</c:v>
                </c:pt>
                <c:pt idx="185">
                  <c:v>2.2517121281041445E-4</c:v>
                </c:pt>
                <c:pt idx="186">
                  <c:v>1.9813357324635801E-4</c:v>
                </c:pt>
                <c:pt idx="187">
                  <c:v>1.7434248435275871E-4</c:v>
                </c:pt>
                <c:pt idx="188">
                  <c:v>1.5340812003723938E-4</c:v>
                </c:pt>
                <c:pt idx="189">
                  <c:v>1.3498746120692095E-4</c:v>
                </c:pt>
                <c:pt idx="190">
                  <c:v>1.1877867579690473E-4</c:v>
                </c:pt>
                <c:pt idx="191">
                  <c:v>1.0451617352288588E-4</c:v>
                </c:pt>
                <c:pt idx="192">
                  <c:v>9.1966254362614813E-5</c:v>
                </c:pt>
                <c:pt idx="193">
                  <c:v>8.0923279491295963E-5</c:v>
                </c:pt>
                <c:pt idx="194">
                  <c:v>7.1206301950385494E-5</c:v>
                </c:pt>
                <c:pt idx="195">
                  <c:v>6.2656101857363369E-5</c:v>
                </c:pt>
                <c:pt idx="196">
                  <c:v>5.5132577588931307E-5</c:v>
                </c:pt>
                <c:pt idx="197">
                  <c:v>4.8512450200023642E-5</c:v>
                </c:pt>
                <c:pt idx="198">
                  <c:v>4.268724347134214E-5</c:v>
                </c:pt>
                <c:pt idx="199">
                  <c:v>3.7561506492748623E-5</c:v>
                </c:pt>
                <c:pt idx="200">
                  <c:v>3.3051249662627661E-5</c:v>
                </c:pt>
                <c:pt idx="201">
                  <c:v>2.9082568479270436E-5</c:v>
                </c:pt>
                <c:pt idx="202">
                  <c:v>2.5590432576642577E-5</c:v>
                </c:pt>
                <c:pt idx="203">
                  <c:v>2.2517620163936438E-5</c:v>
                </c:pt>
                <c:pt idx="204">
                  <c:v>1.9813780410385659E-5</c:v>
                </c:pt>
                <c:pt idx="205">
                  <c:v>1.7434608412936876E-5</c:v>
                </c:pt>
                <c:pt idx="206">
                  <c:v>1.5341119228850738E-5</c:v>
                </c:pt>
                <c:pt idx="207">
                  <c:v>1.3499009078345874E-5</c:v>
                </c:pt>
                <c:pt idx="208">
                  <c:v>1.1878093250584433E-5</c:v>
                </c:pt>
                <c:pt idx="209">
                  <c:v>1.045181150301685E-5</c:v>
                </c:pt>
                <c:pt idx="210">
                  <c:v>9.1967928499396589E-6</c:v>
                </c:pt>
                <c:pt idx="211">
                  <c:v>8.0924726091865388E-6</c:v>
                </c:pt>
                <c:pt idx="212">
                  <c:v>7.1207554321084827E-6</c:v>
                </c:pt>
                <c:pt idx="213">
                  <c:v>6.2657187954299367E-6</c:v>
                </c:pt>
                <c:pt idx="214">
                  <c:v>5.5133520965363289E-6</c:v>
                </c:pt>
                <c:pt idx="215">
                  <c:v>4.8513270771154729E-6</c:v>
                </c:pt>
                <c:pt idx="216">
                  <c:v>4.2687958133978248E-6</c:v>
                </c:pt>
                <c:pt idx="217">
                  <c:v>3.7562129629283578E-6</c:v>
                </c:pt>
                <c:pt idx="218">
                  <c:v>3.3051793552559627E-6</c:v>
                </c:pt>
                <c:pt idx="219">
                  <c:v>2.9083043636565585E-6</c:v>
                </c:pt>
                <c:pt idx="220">
                  <c:v>2.5590848027434564E-6</c:v>
                </c:pt>
                <c:pt idx="221">
                  <c:v>2.2517983676049809E-6</c:v>
                </c:pt>
                <c:pt idx="222">
                  <c:v>1.9814098683815841E-6</c:v>
                </c:pt>
                <c:pt idx="223">
                  <c:v>1.7434887238567096E-6</c:v>
                </c:pt>
                <c:pt idx="224">
                  <c:v>1.534136362122683E-6</c:v>
                </c:pt>
                <c:pt idx="225">
                  <c:v>1.349922338717796E-6</c:v>
                </c:pt>
                <c:pt idx="226">
                  <c:v>1.1878281254733037E-6</c:v>
                </c:pt>
                <c:pt idx="227">
                  <c:v>1.0451976489998247E-6</c:v>
                </c:pt>
                <c:pt idx="228">
                  <c:v>9.1969376834104967E-7</c:v>
                </c:pt>
                <c:pt idx="229">
                  <c:v>8.0925997864096424E-7</c:v>
                </c:pt>
                <c:pt idx="230">
                  <c:v>7.1208671330352378E-7</c:v>
                </c:pt>
                <c:pt idx="231">
                  <c:v>6.2658169247407019E-7</c:v>
                </c:pt>
                <c:pt idx="232">
                  <c:v>5.5134383197436782E-7</c:v>
                </c:pt>
                <c:pt idx="233">
                  <c:v>4.8514028516438722E-7</c:v>
                </c:pt>
                <c:pt idx="234">
                  <c:v>4.2688624153983596E-7</c:v>
                </c:pt>
                <c:pt idx="235">
                  <c:v>3.7562715104609508E-7</c:v>
                </c:pt>
                <c:pt idx="236">
                  <c:v>3.3052308283684148E-7</c:v>
                </c:pt>
                <c:pt idx="237">
                  <c:v>2.9083496218051677E-7</c:v>
                </c:pt>
                <c:pt idx="238">
                  <c:v>2.5591245999302706E-7</c:v>
                </c:pt>
                <c:pt idx="239">
                  <c:v>2.251833365549107E-7</c:v>
                </c:pt>
                <c:pt idx="240">
                  <c:v>1.9814406479940955E-7</c:v>
                </c:pt>
                <c:pt idx="241">
                  <c:v>1.7435157952487729E-7</c:v>
                </c:pt>
                <c:pt idx="242">
                  <c:v>1.5341601733431012E-7</c:v>
                </c:pt>
                <c:pt idx="243">
                  <c:v>1.3499432833880748E-7</c:v>
                </c:pt>
                <c:pt idx="244">
                  <c:v>1.187846549464655E-7</c:v>
                </c:pt>
                <c:pt idx="245">
                  <c:v>1.0452138562764625E-7</c:v>
                </c:pt>
                <c:pt idx="246">
                  <c:v>9.1970802607710438E-8</c:v>
                </c:pt>
                <c:pt idx="247">
                  <c:v>8.0927252170381731E-8</c:v>
                </c:pt>
                <c:pt idx="248">
                  <c:v>7.1209774818396763E-8</c:v>
                </c:pt>
                <c:pt idx="249">
                  <c:v>6.2659140073306371E-8</c:v>
                </c:pt>
                <c:pt idx="250">
                  <c:v>5.513523732670251E-8</c:v>
                </c:pt>
                <c:pt idx="251">
                  <c:v>4.8514779989397203E-8</c:v>
                </c:pt>
                <c:pt idx="252">
                  <c:v>4.2689285318774293E-8</c:v>
                </c:pt>
                <c:pt idx="253">
                  <c:v>3.7563296821792747E-8</c:v>
                </c:pt>
                <c:pt idx="254">
                  <c:v>3.3052820105960725E-8</c:v>
                </c:pt>
                <c:pt idx="255">
                  <c:v>2.9083946548154907E-8</c:v>
                </c:pt>
                <c:pt idx="256">
                  <c:v>2.5591642228739778E-8</c:v>
                </c:pt>
                <c:pt idx="257">
                  <c:v>2.2518682286476458E-8</c:v>
                </c:pt>
                <c:pt idx="258">
                  <c:v>1.9814713232573655E-8</c:v>
                </c:pt>
                <c:pt idx="259">
                  <c:v>1.7435427858970068E-8</c:v>
                </c:pt>
                <c:pt idx="260">
                  <c:v>1.5341839220905145E-8</c:v>
                </c:pt>
                <c:pt idx="261">
                  <c:v>1.3499641797265116E-8</c:v>
                </c:pt>
                <c:pt idx="262">
                  <c:v>1.1878649360685101E-8</c:v>
                </c:pt>
                <c:pt idx="263">
                  <c:v>1.0452300346353267E-8</c:v>
                </c:pt>
                <c:pt idx="264">
                  <c:v>9.1972226144958648E-9</c:v>
                </c:pt>
                <c:pt idx="265">
                  <c:v>8.0928504747461068E-9</c:v>
                </c:pt>
                <c:pt idx="266">
                  <c:v>7.1210876969625228E-9</c:v>
                </c:pt>
                <c:pt idx="267">
                  <c:v>6.2660109865957779E-9</c:v>
                </c:pt>
                <c:pt idx="268">
                  <c:v>5.5136090657545995E-9</c:v>
                </c:pt>
                <c:pt idx="269">
                  <c:v>4.8515530845560384E-9</c:v>
                </c:pt>
                <c:pt idx="270">
                  <c:v>4.2689946007229567E-9</c:v>
                </c:pt>
                <c:pt idx="271">
                  <c:v>3.7563878171246324E-9</c:v>
                </c:pt>
                <c:pt idx="272">
                  <c:v>3.3053331644467573E-9</c:v>
                </c:pt>
                <c:pt idx="273">
                  <c:v>2.9084396659381518E-9</c:v>
                </c:pt>
                <c:pt idx="274">
                  <c:v>2.5592038289444269E-9</c:v>
                </c:pt>
                <c:pt idx="275">
                  <c:v>2.2519030787465671E-9</c:v>
                </c:pt>
                <c:pt idx="276">
                  <c:v>1.9815019885124664E-9</c:v>
                </c:pt>
                <c:pt idx="277">
                  <c:v>1.7435697688464034E-9</c:v>
                </c:pt>
                <c:pt idx="278">
                  <c:v>1.5342076649211052E-9</c:v>
                </c:pt>
                <c:pt idx="279">
                  <c:v>1.3499850715225797E-9</c:v>
                </c:pt>
                <c:pt idx="280">
                  <c:v>1.1878833191895267E-9</c:v>
                </c:pt>
                <c:pt idx="281">
                  <c:v>1.0452462103276084E-9</c:v>
                </c:pt>
                <c:pt idx="282">
                  <c:v>9.1973649478387484E-10</c:v>
                </c:pt>
                <c:pt idx="283">
                  <c:v>8.0929757169057397E-10</c:v>
                </c:pt>
                <c:pt idx="284">
                  <c:v>7.1211979002516409E-10</c:v>
                </c:pt>
                <c:pt idx="285">
                  <c:v>6.2661079568786654E-10</c:v>
                </c:pt>
                <c:pt idx="286">
                  <c:v>5.5136943920428556E-10</c:v>
                </c:pt>
                <c:pt idx="287">
                  <c:v>4.851628165049894E-10</c:v>
                </c:pt>
                <c:pt idx="288">
                  <c:v>4.2690606657251023E-10</c:v>
                </c:pt>
                <c:pt idx="289">
                  <c:v>3.7564459492022148E-10</c:v>
                </c:pt>
                <c:pt idx="290">
                  <c:v>3.3053843161720739E-10</c:v>
                </c:pt>
                <c:pt idx="291">
                  <c:v>2.9084846754988512E-10</c:v>
                </c:pt>
                <c:pt idx="292">
                  <c:v>2.5592434338790972E-10</c:v>
                </c:pt>
                <c:pt idx="293">
                  <c:v>2.2519379280308517E-10</c:v>
                </c:pt>
                <c:pt idx="294">
                  <c:v>1.9815326531938038E-10</c:v>
                </c:pt>
                <c:pt idx="295">
                  <c:v>1.7435967514016943E-10</c:v>
                </c:pt>
                <c:pt idx="296">
                  <c:v>1.5342314074906721E-10</c:v>
                </c:pt>
                <c:pt idx="297">
                  <c:v>1.3500059631553671E-10</c:v>
                </c:pt>
                <c:pt idx="298">
                  <c:v>1.1879017022182804E-10</c:v>
                </c:pt>
                <c:pt idx="299">
                  <c:v>1.0452623859785116E-10</c:v>
                </c:pt>
                <c:pt idx="300">
                  <c:v>9.1975072811257373E-11</c:v>
                </c:pt>
                <c:pt idx="301">
                  <c:v>8.0931009592548214E-11</c:v>
                </c:pt>
                <c:pt idx="302">
                  <c:v>7.1213081038922241E-11</c:v>
                </c:pt>
                <c:pt idx="303">
                  <c:v>6.2662049276138719E-11</c:v>
                </c:pt>
                <c:pt idx="304">
                  <c:v>5.5137797188398816E-11</c:v>
                </c:pt>
                <c:pt idx="305">
                  <c:v>4.851703246077189E-11</c:v>
                </c:pt>
                <c:pt idx="306">
                  <c:v>4.2691267312630338E-11</c:v>
                </c:pt>
                <c:pt idx="307">
                  <c:v>3.7565040818026604E-11</c:v>
                </c:pt>
                <c:pt idx="308">
                  <c:v>3.305435468397277E-11</c:v>
                </c:pt>
                <c:pt idx="309">
                  <c:v>2.9085296855302335E-11</c:v>
                </c:pt>
                <c:pt idx="310">
                  <c:v>2.5592830392517959E-11</c:v>
                </c:pt>
                <c:pt idx="311">
                  <c:v>2.2519727777190444E-11</c:v>
                </c:pt>
                <c:pt idx="312">
                  <c:v>1.9815633182448554E-11</c:v>
                </c:pt>
                <c:pt idx="313">
                  <c:v>1.7436237342933817E-11</c:v>
                </c:pt>
                <c:pt idx="314">
                  <c:v>1.5342551503648181E-11</c:v>
                </c:pt>
                <c:pt idx="315">
                  <c:v>1.3500268550628011E-11</c:v>
                </c:pt>
                <c:pt idx="316">
                  <c:v>1.1879200854938432E-11</c:v>
                </c:pt>
                <c:pt idx="317">
                  <c:v>1.0452785618505687E-11</c:v>
                </c:pt>
                <c:pt idx="318">
                  <c:v>9.1976496163895336E-12</c:v>
                </c:pt>
                <c:pt idx="319">
                  <c:v>8.093226203367206E-12</c:v>
                </c:pt>
                <c:pt idx="320">
                  <c:v>7.1214183091028544E-12</c:v>
                </c:pt>
                <c:pt idx="321">
                  <c:v>6.2663018997449052E-12</c:v>
                </c:pt>
                <c:pt idx="322">
                  <c:v>5.5138650468762047E-12</c:v>
                </c:pt>
                <c:pt idx="323">
                  <c:v>4.8517783282035457E-12</c:v>
                </c:pt>
                <c:pt idx="324">
                  <c:v>4.2691927977746962E-12</c:v>
                </c:pt>
                <c:pt idx="325">
                  <c:v>3.7565622152650555E-12</c:v>
                </c:pt>
                <c:pt idx="326">
                  <c:v>3.3054866213849101E-12</c:v>
                </c:pt>
                <c:pt idx="327">
                  <c:v>2.9085746962355777E-12</c:v>
                </c:pt>
                <c:pt idx="328">
                  <c:v>2.5593226452199155E-12</c:v>
                </c:pt>
                <c:pt idx="329">
                  <c:v>2.2520076279330092E-12</c:v>
                </c:pt>
                <c:pt idx="330">
                  <c:v>1.9815939837599765E-12</c:v>
                </c:pt>
                <c:pt idx="331">
                  <c:v>1.7436507175945223E-12</c:v>
                </c:pt>
                <c:pt idx="332">
                  <c:v>1.5342788936001094E-12</c:v>
                </c:pt>
                <c:pt idx="333">
                  <c:v>1.3500477472886793E-12</c:v>
                </c:pt>
                <c:pt idx="334">
                  <c:v>1.1879384690501266E-12</c:v>
                </c:pt>
                <c:pt idx="335">
                  <c:v>1.0452947379700363E-12</c:v>
                </c:pt>
                <c:pt idx="336">
                  <c:v>9.1977919538334333E-13</c:v>
                </c:pt>
                <c:pt idx="337">
                  <c:v>8.0933514494003016E-13</c:v>
                </c:pt>
                <c:pt idx="338">
                  <c:v>7.1215285160054125E-13</c:v>
                </c:pt>
                <c:pt idx="339">
                  <c:v>6.2663988733661353E-13</c:v>
                </c:pt>
                <c:pt idx="340">
                  <c:v>5.5139503762248949E-13</c:v>
                </c:pt>
                <c:pt idx="341">
                  <c:v>4.8518534114855435E-13</c:v>
                </c:pt>
                <c:pt idx="342">
                  <c:v>4.2692588653038986E-13</c:v>
                </c:pt>
                <c:pt idx="343">
                  <c:v>3.7566203496233216E-13</c:v>
                </c:pt>
                <c:pt idx="344">
                  <c:v>3.3055377751612388E-13</c:v>
                </c:pt>
                <c:pt idx="345">
                  <c:v>2.9086197076352221E-13</c:v>
                </c:pt>
                <c:pt idx="346">
                  <c:v>2.5593622517992053E-13</c:v>
                </c:pt>
                <c:pt idx="347">
                  <c:v>2.2520424786849422E-13</c:v>
                </c:pt>
                <c:pt idx="348">
                  <c:v>1.9816246497486115E-13</c:v>
                </c:pt>
                <c:pt idx="349">
                  <c:v>1.7436777013124298E-13</c:v>
                </c:pt>
                <c:pt idx="350">
                  <c:v>1.5343026372022094E-13</c:v>
                </c:pt>
                <c:pt idx="351">
                  <c:v>1.3500686398373872E-13</c:v>
                </c:pt>
                <c:pt idx="352">
                  <c:v>1.1879568528905269E-13</c:v>
                </c:pt>
                <c:pt idx="353">
                  <c:v>1.045310914339545E-13</c:v>
                </c:pt>
                <c:pt idx="354">
                  <c:v>9.197934293477813E-14</c:v>
                </c:pt>
                <c:pt idx="355">
                  <c:v>8.0934766973698881E-14</c:v>
                </c:pt>
                <c:pt idx="356">
                  <c:v>7.1216387246121168E-14</c:v>
                </c:pt>
                <c:pt idx="357">
                  <c:v>6.2664958484870274E-14</c:v>
                </c:pt>
                <c:pt idx="358">
                  <c:v>5.5140357068932822E-14</c:v>
                </c:pt>
                <c:pt idx="359">
                  <c:v>4.8519284959288587E-14</c:v>
                </c:pt>
                <c:pt idx="360">
                  <c:v>4.2693249338550374E-14</c:v>
                </c:pt>
                <c:pt idx="361">
                  <c:v>3.7566784848808651E-14</c:v>
                </c:pt>
                <c:pt idx="362">
                  <c:v>3.3055889297289024E-14</c:v>
                </c:pt>
                <c:pt idx="363">
                  <c:v>2.9086647197312108E-14</c:v>
                </c:pt>
                <c:pt idx="364">
                  <c:v>2.5594018589912479E-14</c:v>
                </c:pt>
                <c:pt idx="365">
                  <c:v>2.2520773299760689E-14</c:v>
                </c:pt>
                <c:pt idx="366">
                  <c:v>1.9816553162117098E-14</c:v>
                </c:pt>
                <c:pt idx="367">
                  <c:v>1.7437046854478394E-14</c:v>
                </c:pt>
                <c:pt idx="368">
                  <c:v>1.5343263811716875E-14</c:v>
                </c:pt>
                <c:pt idx="369">
                  <c:v>1.3500895327093667E-14</c:v>
                </c:pt>
                <c:pt idx="370">
                  <c:v>1.1879752370153867E-14</c:v>
                </c:pt>
                <c:pt idx="371">
                  <c:v>1.0453270909593601E-14</c:v>
                </c:pt>
                <c:pt idx="372">
                  <c:v>9.1980766353247263E-15</c:v>
                </c:pt>
                <c:pt idx="373">
                  <c:v>8.0936019472775606E-15</c:v>
                </c:pt>
                <c:pt idx="374">
                  <c:v>7.1217489349242082E-15</c:v>
                </c:pt>
                <c:pt idx="375">
                  <c:v>6.2665928251085435E-15</c:v>
                </c:pt>
                <c:pt idx="376">
                  <c:v>5.5141210388821158E-15</c:v>
                </c:pt>
                <c:pt idx="377">
                  <c:v>4.8520035815340742E-15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AF-4FD5-8AA2-B09CC8D03235}"/>
            </c:ext>
          </c:extLst>
        </c:ser>
        <c:ser>
          <c:idx val="2"/>
          <c:order val="2"/>
          <c:tx>
            <c:strRef>
              <c:f>合成波のつくり方!$CE$42</c:f>
              <c:strCache>
                <c:ptCount val="1"/>
                <c:pt idx="0">
                  <c:v>y3</c:v>
                </c:pt>
              </c:strCache>
            </c:strRef>
          </c:tx>
          <c:spPr>
            <a:ln w="9525" cap="rnd">
              <a:solidFill>
                <a:schemeClr val="accent3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合成波のつくり方!$CB$43:$CB$420</c:f>
              <c:numCache>
                <c:formatCode>#,##0_);[Red]\(#,##0\)</c:formatCode>
                <c:ptCount val="378"/>
                <c:pt idx="0">
                  <c:v>0</c:v>
                </c:pt>
                <c:pt idx="1">
                  <c:v>0.9</c:v>
                </c:pt>
                <c:pt idx="2">
                  <c:v>1.8</c:v>
                </c:pt>
                <c:pt idx="3">
                  <c:v>2.7</c:v>
                </c:pt>
                <c:pt idx="4">
                  <c:v>3.6</c:v>
                </c:pt>
                <c:pt idx="5">
                  <c:v>4.5</c:v>
                </c:pt>
                <c:pt idx="6">
                  <c:v>5.4</c:v>
                </c:pt>
                <c:pt idx="7">
                  <c:v>6.3000000000000007</c:v>
                </c:pt>
                <c:pt idx="8">
                  <c:v>7.2000000000000011</c:v>
                </c:pt>
                <c:pt idx="9">
                  <c:v>8.1000000000000014</c:v>
                </c:pt>
                <c:pt idx="10">
                  <c:v>9.0000000000000018</c:v>
                </c:pt>
                <c:pt idx="11">
                  <c:v>9.9000000000000021</c:v>
                </c:pt>
                <c:pt idx="12">
                  <c:v>10.800000000000002</c:v>
                </c:pt>
                <c:pt idx="13">
                  <c:v>11.700000000000003</c:v>
                </c:pt>
                <c:pt idx="14">
                  <c:v>12.600000000000003</c:v>
                </c:pt>
                <c:pt idx="15">
                  <c:v>13.500000000000004</c:v>
                </c:pt>
                <c:pt idx="16">
                  <c:v>14.400000000000004</c:v>
                </c:pt>
                <c:pt idx="17">
                  <c:v>15.300000000000004</c:v>
                </c:pt>
                <c:pt idx="18">
                  <c:v>16.200000000000003</c:v>
                </c:pt>
                <c:pt idx="19">
                  <c:v>17.100000000000001</c:v>
                </c:pt>
                <c:pt idx="20">
                  <c:v>18</c:v>
                </c:pt>
                <c:pt idx="21">
                  <c:v>18.899999999999999</c:v>
                </c:pt>
                <c:pt idx="22">
                  <c:v>19.799999999999997</c:v>
                </c:pt>
                <c:pt idx="23">
                  <c:v>20.699999999999996</c:v>
                </c:pt>
                <c:pt idx="24">
                  <c:v>21.599999999999994</c:v>
                </c:pt>
                <c:pt idx="25">
                  <c:v>22.499999999999993</c:v>
                </c:pt>
                <c:pt idx="26">
                  <c:v>23.399999999999991</c:v>
                </c:pt>
                <c:pt idx="27">
                  <c:v>24.29999999999999</c:v>
                </c:pt>
                <c:pt idx="28">
                  <c:v>25.199999999999989</c:v>
                </c:pt>
                <c:pt idx="29">
                  <c:v>26.099999999999987</c:v>
                </c:pt>
                <c:pt idx="30">
                  <c:v>26.999999999999986</c:v>
                </c:pt>
                <c:pt idx="31">
                  <c:v>27.899999999999984</c:v>
                </c:pt>
                <c:pt idx="32">
                  <c:v>28.799999999999983</c:v>
                </c:pt>
                <c:pt idx="33">
                  <c:v>29.699999999999982</c:v>
                </c:pt>
                <c:pt idx="34">
                  <c:v>30.59999999999998</c:v>
                </c:pt>
                <c:pt idx="35">
                  <c:v>31.499999999999979</c:v>
                </c:pt>
                <c:pt idx="36">
                  <c:v>32.399999999999977</c:v>
                </c:pt>
                <c:pt idx="37">
                  <c:v>33.299999999999976</c:v>
                </c:pt>
                <c:pt idx="38">
                  <c:v>34.199999999999974</c:v>
                </c:pt>
                <c:pt idx="39">
                  <c:v>35.099999999999973</c:v>
                </c:pt>
                <c:pt idx="40">
                  <c:v>35.999999999999972</c:v>
                </c:pt>
                <c:pt idx="41">
                  <c:v>36.89999999999997</c:v>
                </c:pt>
                <c:pt idx="42">
                  <c:v>37.799999999999969</c:v>
                </c:pt>
                <c:pt idx="43">
                  <c:v>38.699999999999967</c:v>
                </c:pt>
                <c:pt idx="44">
                  <c:v>39.599999999999966</c:v>
                </c:pt>
                <c:pt idx="45">
                  <c:v>40.499999999999964</c:v>
                </c:pt>
                <c:pt idx="46">
                  <c:v>41.399999999999963</c:v>
                </c:pt>
                <c:pt idx="47">
                  <c:v>42.299999999999962</c:v>
                </c:pt>
                <c:pt idx="48">
                  <c:v>43.19999999999996</c:v>
                </c:pt>
                <c:pt idx="49">
                  <c:v>44.099999999999959</c:v>
                </c:pt>
                <c:pt idx="50">
                  <c:v>44.999999999999957</c:v>
                </c:pt>
                <c:pt idx="51">
                  <c:v>45.899999999999956</c:v>
                </c:pt>
                <c:pt idx="52">
                  <c:v>46.799999999999955</c:v>
                </c:pt>
                <c:pt idx="53">
                  <c:v>47.699999999999953</c:v>
                </c:pt>
                <c:pt idx="54">
                  <c:v>48.599999999999952</c:v>
                </c:pt>
                <c:pt idx="55">
                  <c:v>49.49999999999995</c:v>
                </c:pt>
                <c:pt idx="56">
                  <c:v>50.399999999999949</c:v>
                </c:pt>
                <c:pt idx="57">
                  <c:v>51.299999999999947</c:v>
                </c:pt>
                <c:pt idx="58">
                  <c:v>52.199999999999946</c:v>
                </c:pt>
                <c:pt idx="59">
                  <c:v>53.099999999999945</c:v>
                </c:pt>
                <c:pt idx="60">
                  <c:v>53.999999999999943</c:v>
                </c:pt>
                <c:pt idx="61">
                  <c:v>54.899999999999942</c:v>
                </c:pt>
                <c:pt idx="62">
                  <c:v>55.79999999999994</c:v>
                </c:pt>
                <c:pt idx="63">
                  <c:v>56.699999999999939</c:v>
                </c:pt>
                <c:pt idx="64">
                  <c:v>57.599999999999937</c:v>
                </c:pt>
                <c:pt idx="65">
                  <c:v>58.499999999999936</c:v>
                </c:pt>
                <c:pt idx="66">
                  <c:v>59.399999999999935</c:v>
                </c:pt>
                <c:pt idx="67">
                  <c:v>60.299999999999933</c:v>
                </c:pt>
                <c:pt idx="68">
                  <c:v>61.199999999999932</c:v>
                </c:pt>
                <c:pt idx="69">
                  <c:v>62.09999999999993</c:v>
                </c:pt>
                <c:pt idx="70">
                  <c:v>62.999999999999929</c:v>
                </c:pt>
                <c:pt idx="71">
                  <c:v>63.899999999999928</c:v>
                </c:pt>
                <c:pt idx="72">
                  <c:v>64.799999999999926</c:v>
                </c:pt>
                <c:pt idx="73">
                  <c:v>65.699999999999932</c:v>
                </c:pt>
                <c:pt idx="74">
                  <c:v>66.599999999999937</c:v>
                </c:pt>
                <c:pt idx="75">
                  <c:v>67.499999999999943</c:v>
                </c:pt>
                <c:pt idx="76">
                  <c:v>68.399999999999949</c:v>
                </c:pt>
                <c:pt idx="77">
                  <c:v>69.299999999999955</c:v>
                </c:pt>
                <c:pt idx="78">
                  <c:v>70.19999999999996</c:v>
                </c:pt>
                <c:pt idx="79">
                  <c:v>71.099999999999966</c:v>
                </c:pt>
                <c:pt idx="80">
                  <c:v>71.999999999999972</c:v>
                </c:pt>
                <c:pt idx="81">
                  <c:v>72.899999999999977</c:v>
                </c:pt>
                <c:pt idx="82">
                  <c:v>73.799999999999983</c:v>
                </c:pt>
                <c:pt idx="83">
                  <c:v>74.699999999999989</c:v>
                </c:pt>
                <c:pt idx="84">
                  <c:v>75.599999999999994</c:v>
                </c:pt>
                <c:pt idx="85">
                  <c:v>76.5</c:v>
                </c:pt>
                <c:pt idx="86">
                  <c:v>77.400000000000006</c:v>
                </c:pt>
                <c:pt idx="87">
                  <c:v>78.300000000000011</c:v>
                </c:pt>
                <c:pt idx="88">
                  <c:v>79.200000000000017</c:v>
                </c:pt>
                <c:pt idx="89">
                  <c:v>80.100000000000023</c:v>
                </c:pt>
                <c:pt idx="90">
                  <c:v>81.000000000000028</c:v>
                </c:pt>
                <c:pt idx="91">
                  <c:v>81.900000000000034</c:v>
                </c:pt>
                <c:pt idx="92">
                  <c:v>82.80000000000004</c:v>
                </c:pt>
                <c:pt idx="93">
                  <c:v>83.700000000000045</c:v>
                </c:pt>
                <c:pt idx="94">
                  <c:v>84.600000000000051</c:v>
                </c:pt>
                <c:pt idx="95">
                  <c:v>85.500000000000057</c:v>
                </c:pt>
                <c:pt idx="96">
                  <c:v>86.400000000000063</c:v>
                </c:pt>
                <c:pt idx="97">
                  <c:v>87.300000000000068</c:v>
                </c:pt>
                <c:pt idx="98">
                  <c:v>88.200000000000074</c:v>
                </c:pt>
                <c:pt idx="99">
                  <c:v>89.10000000000008</c:v>
                </c:pt>
                <c:pt idx="100">
                  <c:v>90.000000000000085</c:v>
                </c:pt>
                <c:pt idx="101">
                  <c:v>90.900000000000091</c:v>
                </c:pt>
                <c:pt idx="102">
                  <c:v>91.800000000000097</c:v>
                </c:pt>
                <c:pt idx="103">
                  <c:v>92.700000000000102</c:v>
                </c:pt>
                <c:pt idx="104">
                  <c:v>93.600000000000108</c:v>
                </c:pt>
                <c:pt idx="105">
                  <c:v>94.500000000000114</c:v>
                </c:pt>
                <c:pt idx="106">
                  <c:v>95.400000000000119</c:v>
                </c:pt>
                <c:pt idx="107">
                  <c:v>96.300000000000125</c:v>
                </c:pt>
                <c:pt idx="108">
                  <c:v>97.200000000000131</c:v>
                </c:pt>
                <c:pt idx="109">
                  <c:v>98.100000000000136</c:v>
                </c:pt>
                <c:pt idx="110">
                  <c:v>99.000000000000142</c:v>
                </c:pt>
                <c:pt idx="111">
                  <c:v>99.900000000000148</c:v>
                </c:pt>
                <c:pt idx="112">
                  <c:v>100.80000000000015</c:v>
                </c:pt>
                <c:pt idx="113">
                  <c:v>101.70000000000016</c:v>
                </c:pt>
                <c:pt idx="114">
                  <c:v>102.60000000000016</c:v>
                </c:pt>
                <c:pt idx="115">
                  <c:v>103.50000000000017</c:v>
                </c:pt>
                <c:pt idx="116">
                  <c:v>104.40000000000018</c:v>
                </c:pt>
                <c:pt idx="117">
                  <c:v>105.30000000000018</c:v>
                </c:pt>
                <c:pt idx="118">
                  <c:v>106.20000000000019</c:v>
                </c:pt>
                <c:pt idx="119">
                  <c:v>107.10000000000019</c:v>
                </c:pt>
                <c:pt idx="120">
                  <c:v>108.0000000000002</c:v>
                </c:pt>
                <c:pt idx="121">
                  <c:v>108.9000000000002</c:v>
                </c:pt>
                <c:pt idx="122">
                  <c:v>109.80000000000021</c:v>
                </c:pt>
                <c:pt idx="123">
                  <c:v>110.70000000000022</c:v>
                </c:pt>
                <c:pt idx="124">
                  <c:v>111.60000000000022</c:v>
                </c:pt>
                <c:pt idx="125">
                  <c:v>112.50000000000023</c:v>
                </c:pt>
                <c:pt idx="126">
                  <c:v>113.40000000000023</c:v>
                </c:pt>
                <c:pt idx="127">
                  <c:v>114.30000000000024</c:v>
                </c:pt>
                <c:pt idx="128">
                  <c:v>115.20000000000024</c:v>
                </c:pt>
                <c:pt idx="129">
                  <c:v>116.10000000000025</c:v>
                </c:pt>
                <c:pt idx="130">
                  <c:v>117.00000000000026</c:v>
                </c:pt>
                <c:pt idx="131">
                  <c:v>117.90000000000026</c:v>
                </c:pt>
                <c:pt idx="132">
                  <c:v>118.80000000000027</c:v>
                </c:pt>
                <c:pt idx="133">
                  <c:v>119.70000000000027</c:v>
                </c:pt>
                <c:pt idx="134">
                  <c:v>120.60000000000028</c:v>
                </c:pt>
                <c:pt idx="135">
                  <c:v>121.50000000000028</c:v>
                </c:pt>
                <c:pt idx="136">
                  <c:v>122.40000000000029</c:v>
                </c:pt>
                <c:pt idx="137">
                  <c:v>123.3000000000003</c:v>
                </c:pt>
                <c:pt idx="138">
                  <c:v>124.2000000000003</c:v>
                </c:pt>
                <c:pt idx="139">
                  <c:v>125.10000000000031</c:v>
                </c:pt>
                <c:pt idx="140">
                  <c:v>126.00000000000031</c:v>
                </c:pt>
                <c:pt idx="141">
                  <c:v>126.90000000000032</c:v>
                </c:pt>
                <c:pt idx="142">
                  <c:v>127.80000000000032</c:v>
                </c:pt>
                <c:pt idx="143">
                  <c:v>128.70000000000033</c:v>
                </c:pt>
                <c:pt idx="144">
                  <c:v>129.60000000000034</c:v>
                </c:pt>
                <c:pt idx="145">
                  <c:v>130.50000000000034</c:v>
                </c:pt>
                <c:pt idx="146">
                  <c:v>131.40000000000035</c:v>
                </c:pt>
                <c:pt idx="147">
                  <c:v>132.30000000000035</c:v>
                </c:pt>
                <c:pt idx="148">
                  <c:v>133.20000000000036</c:v>
                </c:pt>
                <c:pt idx="149">
                  <c:v>134.10000000000036</c:v>
                </c:pt>
                <c:pt idx="150">
                  <c:v>135.00000000000037</c:v>
                </c:pt>
                <c:pt idx="151">
                  <c:v>135.90000000000038</c:v>
                </c:pt>
                <c:pt idx="152">
                  <c:v>136.80000000000038</c:v>
                </c:pt>
                <c:pt idx="153">
                  <c:v>137.70000000000039</c:v>
                </c:pt>
                <c:pt idx="154">
                  <c:v>138.60000000000039</c:v>
                </c:pt>
                <c:pt idx="155">
                  <c:v>139.5000000000004</c:v>
                </c:pt>
                <c:pt idx="156">
                  <c:v>140.4000000000004</c:v>
                </c:pt>
                <c:pt idx="157">
                  <c:v>141.30000000000041</c:v>
                </c:pt>
                <c:pt idx="158">
                  <c:v>142.20000000000041</c:v>
                </c:pt>
                <c:pt idx="159">
                  <c:v>143.10000000000042</c:v>
                </c:pt>
                <c:pt idx="160">
                  <c:v>144.00000000000043</c:v>
                </c:pt>
                <c:pt idx="161">
                  <c:v>144.90000000000043</c:v>
                </c:pt>
                <c:pt idx="162">
                  <c:v>145.80000000000044</c:v>
                </c:pt>
                <c:pt idx="163">
                  <c:v>146.70000000000044</c:v>
                </c:pt>
                <c:pt idx="164">
                  <c:v>147.60000000000045</c:v>
                </c:pt>
                <c:pt idx="165">
                  <c:v>148.50000000000045</c:v>
                </c:pt>
                <c:pt idx="166">
                  <c:v>149.40000000000046</c:v>
                </c:pt>
                <c:pt idx="167">
                  <c:v>150.30000000000047</c:v>
                </c:pt>
                <c:pt idx="168">
                  <c:v>151.20000000000047</c:v>
                </c:pt>
                <c:pt idx="169">
                  <c:v>152.10000000000048</c:v>
                </c:pt>
                <c:pt idx="170">
                  <c:v>153.00000000000048</c:v>
                </c:pt>
                <c:pt idx="171">
                  <c:v>153.90000000000049</c:v>
                </c:pt>
                <c:pt idx="172">
                  <c:v>154.80000000000049</c:v>
                </c:pt>
                <c:pt idx="173">
                  <c:v>155.7000000000005</c:v>
                </c:pt>
                <c:pt idx="174">
                  <c:v>156.60000000000051</c:v>
                </c:pt>
                <c:pt idx="175">
                  <c:v>157.50000000000051</c:v>
                </c:pt>
                <c:pt idx="176">
                  <c:v>158.40000000000052</c:v>
                </c:pt>
                <c:pt idx="177">
                  <c:v>159.30000000000052</c:v>
                </c:pt>
                <c:pt idx="178">
                  <c:v>160.20000000000053</c:v>
                </c:pt>
                <c:pt idx="179">
                  <c:v>161.10000000000053</c:v>
                </c:pt>
                <c:pt idx="180">
                  <c:v>162.00000000000054</c:v>
                </c:pt>
                <c:pt idx="181">
                  <c:v>162.90000000000055</c:v>
                </c:pt>
                <c:pt idx="182">
                  <c:v>163.80000000000055</c:v>
                </c:pt>
                <c:pt idx="183">
                  <c:v>164.70000000000056</c:v>
                </c:pt>
                <c:pt idx="184">
                  <c:v>165.60000000000056</c:v>
                </c:pt>
                <c:pt idx="185">
                  <c:v>166.50000000000057</c:v>
                </c:pt>
                <c:pt idx="186">
                  <c:v>167.40000000000057</c:v>
                </c:pt>
                <c:pt idx="187">
                  <c:v>168.30000000000058</c:v>
                </c:pt>
                <c:pt idx="188">
                  <c:v>169.20000000000059</c:v>
                </c:pt>
                <c:pt idx="189">
                  <c:v>170.10000000000059</c:v>
                </c:pt>
                <c:pt idx="190">
                  <c:v>171.0000000000006</c:v>
                </c:pt>
                <c:pt idx="191">
                  <c:v>171.9000000000006</c:v>
                </c:pt>
                <c:pt idx="192">
                  <c:v>172.80000000000061</c:v>
                </c:pt>
                <c:pt idx="193">
                  <c:v>173.70000000000061</c:v>
                </c:pt>
                <c:pt idx="194">
                  <c:v>174.60000000000062</c:v>
                </c:pt>
                <c:pt idx="195">
                  <c:v>175.50000000000063</c:v>
                </c:pt>
                <c:pt idx="196">
                  <c:v>176.40000000000063</c:v>
                </c:pt>
                <c:pt idx="197">
                  <c:v>177.30000000000064</c:v>
                </c:pt>
                <c:pt idx="198">
                  <c:v>178.20000000000064</c:v>
                </c:pt>
                <c:pt idx="199">
                  <c:v>179.10000000000065</c:v>
                </c:pt>
                <c:pt idx="200">
                  <c:v>180.00000000000065</c:v>
                </c:pt>
                <c:pt idx="201">
                  <c:v>180.90000000000066</c:v>
                </c:pt>
                <c:pt idx="202">
                  <c:v>181.80000000000067</c:v>
                </c:pt>
                <c:pt idx="203">
                  <c:v>182.70000000000067</c:v>
                </c:pt>
                <c:pt idx="204">
                  <c:v>183.60000000000068</c:v>
                </c:pt>
                <c:pt idx="205">
                  <c:v>184.50000000000068</c:v>
                </c:pt>
                <c:pt idx="206">
                  <c:v>185.40000000000069</c:v>
                </c:pt>
                <c:pt idx="207">
                  <c:v>186.30000000000069</c:v>
                </c:pt>
                <c:pt idx="208">
                  <c:v>187.2000000000007</c:v>
                </c:pt>
                <c:pt idx="209">
                  <c:v>188.1000000000007</c:v>
                </c:pt>
                <c:pt idx="210">
                  <c:v>189.00000000000071</c:v>
                </c:pt>
                <c:pt idx="211">
                  <c:v>189.90000000000072</c:v>
                </c:pt>
                <c:pt idx="212">
                  <c:v>190.80000000000072</c:v>
                </c:pt>
                <c:pt idx="213">
                  <c:v>191.70000000000073</c:v>
                </c:pt>
                <c:pt idx="214">
                  <c:v>192.60000000000073</c:v>
                </c:pt>
                <c:pt idx="215">
                  <c:v>193.50000000000074</c:v>
                </c:pt>
                <c:pt idx="216">
                  <c:v>194.40000000000074</c:v>
                </c:pt>
                <c:pt idx="217">
                  <c:v>195.30000000000075</c:v>
                </c:pt>
                <c:pt idx="218">
                  <c:v>196.20000000000076</c:v>
                </c:pt>
                <c:pt idx="219">
                  <c:v>197.10000000000076</c:v>
                </c:pt>
                <c:pt idx="220">
                  <c:v>198.00000000000077</c:v>
                </c:pt>
                <c:pt idx="221">
                  <c:v>198.90000000000077</c:v>
                </c:pt>
                <c:pt idx="222">
                  <c:v>199.80000000000078</c:v>
                </c:pt>
                <c:pt idx="223">
                  <c:v>200.70000000000078</c:v>
                </c:pt>
                <c:pt idx="224">
                  <c:v>201.60000000000079</c:v>
                </c:pt>
                <c:pt idx="225">
                  <c:v>202.5000000000008</c:v>
                </c:pt>
                <c:pt idx="226">
                  <c:v>203.4000000000008</c:v>
                </c:pt>
                <c:pt idx="227">
                  <c:v>204.30000000000081</c:v>
                </c:pt>
                <c:pt idx="228">
                  <c:v>205.20000000000081</c:v>
                </c:pt>
                <c:pt idx="229">
                  <c:v>206.10000000000082</c:v>
                </c:pt>
                <c:pt idx="230">
                  <c:v>207.00000000000082</c:v>
                </c:pt>
                <c:pt idx="231">
                  <c:v>207.90000000000083</c:v>
                </c:pt>
                <c:pt idx="232">
                  <c:v>208.80000000000084</c:v>
                </c:pt>
                <c:pt idx="233">
                  <c:v>209.70000000000084</c:v>
                </c:pt>
                <c:pt idx="234">
                  <c:v>210.60000000000085</c:v>
                </c:pt>
                <c:pt idx="235">
                  <c:v>211.50000000000085</c:v>
                </c:pt>
                <c:pt idx="236">
                  <c:v>212.40000000000086</c:v>
                </c:pt>
                <c:pt idx="237">
                  <c:v>213.30000000000086</c:v>
                </c:pt>
                <c:pt idx="238">
                  <c:v>214.20000000000087</c:v>
                </c:pt>
                <c:pt idx="239">
                  <c:v>215.10000000000088</c:v>
                </c:pt>
                <c:pt idx="240">
                  <c:v>216.00000000000088</c:v>
                </c:pt>
                <c:pt idx="241">
                  <c:v>216.90000000000089</c:v>
                </c:pt>
                <c:pt idx="242">
                  <c:v>217.80000000000089</c:v>
                </c:pt>
                <c:pt idx="243">
                  <c:v>218.7000000000009</c:v>
                </c:pt>
                <c:pt idx="244">
                  <c:v>219.6000000000009</c:v>
                </c:pt>
                <c:pt idx="245">
                  <c:v>220.50000000000091</c:v>
                </c:pt>
                <c:pt idx="246">
                  <c:v>221.40000000000092</c:v>
                </c:pt>
                <c:pt idx="247">
                  <c:v>222.30000000000092</c:v>
                </c:pt>
                <c:pt idx="248">
                  <c:v>223.20000000000093</c:v>
                </c:pt>
                <c:pt idx="249">
                  <c:v>224.10000000000093</c:v>
                </c:pt>
                <c:pt idx="250">
                  <c:v>225.00000000000094</c:v>
                </c:pt>
                <c:pt idx="251">
                  <c:v>225.90000000000094</c:v>
                </c:pt>
                <c:pt idx="252">
                  <c:v>226.80000000000095</c:v>
                </c:pt>
                <c:pt idx="253">
                  <c:v>227.70000000000095</c:v>
                </c:pt>
                <c:pt idx="254">
                  <c:v>228.60000000000096</c:v>
                </c:pt>
                <c:pt idx="255">
                  <c:v>229.50000000000097</c:v>
                </c:pt>
                <c:pt idx="256">
                  <c:v>230.40000000000097</c:v>
                </c:pt>
                <c:pt idx="257">
                  <c:v>231.30000000000098</c:v>
                </c:pt>
                <c:pt idx="258">
                  <c:v>232.20000000000098</c:v>
                </c:pt>
                <c:pt idx="259">
                  <c:v>233.10000000000099</c:v>
                </c:pt>
                <c:pt idx="260">
                  <c:v>234.00000000000099</c:v>
                </c:pt>
                <c:pt idx="261">
                  <c:v>234.900000000001</c:v>
                </c:pt>
                <c:pt idx="262">
                  <c:v>235.80000000000101</c:v>
                </c:pt>
                <c:pt idx="263">
                  <c:v>236.70000000000101</c:v>
                </c:pt>
                <c:pt idx="264">
                  <c:v>237.60000000000102</c:v>
                </c:pt>
                <c:pt idx="265">
                  <c:v>238.50000000000102</c:v>
                </c:pt>
                <c:pt idx="266">
                  <c:v>239.40000000000103</c:v>
                </c:pt>
                <c:pt idx="267">
                  <c:v>240.30000000000103</c:v>
                </c:pt>
                <c:pt idx="268">
                  <c:v>241.20000000000104</c:v>
                </c:pt>
                <c:pt idx="269">
                  <c:v>242.10000000000105</c:v>
                </c:pt>
                <c:pt idx="270">
                  <c:v>243.00000000000105</c:v>
                </c:pt>
                <c:pt idx="271">
                  <c:v>243.90000000000106</c:v>
                </c:pt>
                <c:pt idx="272">
                  <c:v>244.80000000000106</c:v>
                </c:pt>
                <c:pt idx="273">
                  <c:v>245.70000000000107</c:v>
                </c:pt>
                <c:pt idx="274">
                  <c:v>246.60000000000107</c:v>
                </c:pt>
                <c:pt idx="275">
                  <c:v>247.50000000000108</c:v>
                </c:pt>
                <c:pt idx="276">
                  <c:v>248.40000000000109</c:v>
                </c:pt>
                <c:pt idx="277">
                  <c:v>249.30000000000109</c:v>
                </c:pt>
                <c:pt idx="278">
                  <c:v>250.2000000000011</c:v>
                </c:pt>
                <c:pt idx="279">
                  <c:v>251.1000000000011</c:v>
                </c:pt>
                <c:pt idx="280">
                  <c:v>252.00000000000111</c:v>
                </c:pt>
                <c:pt idx="281">
                  <c:v>252.90000000000111</c:v>
                </c:pt>
                <c:pt idx="282">
                  <c:v>253.80000000000112</c:v>
                </c:pt>
                <c:pt idx="283">
                  <c:v>254.70000000000113</c:v>
                </c:pt>
                <c:pt idx="284">
                  <c:v>255.60000000000113</c:v>
                </c:pt>
                <c:pt idx="285">
                  <c:v>256.50000000000114</c:v>
                </c:pt>
                <c:pt idx="286">
                  <c:v>257.40000000000111</c:v>
                </c:pt>
                <c:pt idx="287">
                  <c:v>258.30000000000109</c:v>
                </c:pt>
                <c:pt idx="288">
                  <c:v>259.20000000000107</c:v>
                </c:pt>
                <c:pt idx="289">
                  <c:v>260.10000000000105</c:v>
                </c:pt>
                <c:pt idx="290">
                  <c:v>261.00000000000102</c:v>
                </c:pt>
                <c:pt idx="291">
                  <c:v>261.900000000001</c:v>
                </c:pt>
                <c:pt idx="292">
                  <c:v>262.80000000000098</c:v>
                </c:pt>
                <c:pt idx="293">
                  <c:v>263.70000000000095</c:v>
                </c:pt>
                <c:pt idx="294">
                  <c:v>264.60000000000093</c:v>
                </c:pt>
                <c:pt idx="295">
                  <c:v>265.50000000000091</c:v>
                </c:pt>
                <c:pt idx="296">
                  <c:v>266.40000000000089</c:v>
                </c:pt>
                <c:pt idx="297">
                  <c:v>267.30000000000086</c:v>
                </c:pt>
                <c:pt idx="298">
                  <c:v>268.20000000000084</c:v>
                </c:pt>
                <c:pt idx="299">
                  <c:v>269.10000000000082</c:v>
                </c:pt>
                <c:pt idx="300">
                  <c:v>270.0000000000008</c:v>
                </c:pt>
                <c:pt idx="301">
                  <c:v>270.90000000000077</c:v>
                </c:pt>
                <c:pt idx="302">
                  <c:v>271.80000000000075</c:v>
                </c:pt>
                <c:pt idx="303">
                  <c:v>272.70000000000073</c:v>
                </c:pt>
                <c:pt idx="304">
                  <c:v>273.6000000000007</c:v>
                </c:pt>
                <c:pt idx="305">
                  <c:v>274.50000000000068</c:v>
                </c:pt>
                <c:pt idx="306">
                  <c:v>275.40000000000066</c:v>
                </c:pt>
                <c:pt idx="307">
                  <c:v>276.30000000000064</c:v>
                </c:pt>
                <c:pt idx="308">
                  <c:v>277.20000000000061</c:v>
                </c:pt>
                <c:pt idx="309">
                  <c:v>278.10000000000059</c:v>
                </c:pt>
                <c:pt idx="310">
                  <c:v>279.00000000000057</c:v>
                </c:pt>
                <c:pt idx="311">
                  <c:v>279.90000000000055</c:v>
                </c:pt>
                <c:pt idx="312">
                  <c:v>280.80000000000052</c:v>
                </c:pt>
                <c:pt idx="313">
                  <c:v>281.7000000000005</c:v>
                </c:pt>
                <c:pt idx="314">
                  <c:v>282.60000000000048</c:v>
                </c:pt>
                <c:pt idx="315">
                  <c:v>283.50000000000045</c:v>
                </c:pt>
                <c:pt idx="316">
                  <c:v>284.40000000000043</c:v>
                </c:pt>
                <c:pt idx="317">
                  <c:v>285.30000000000041</c:v>
                </c:pt>
                <c:pt idx="318">
                  <c:v>286.20000000000039</c:v>
                </c:pt>
                <c:pt idx="319">
                  <c:v>287.10000000000036</c:v>
                </c:pt>
                <c:pt idx="320">
                  <c:v>288.00000000000034</c:v>
                </c:pt>
                <c:pt idx="321">
                  <c:v>288.90000000000032</c:v>
                </c:pt>
                <c:pt idx="322">
                  <c:v>289.8000000000003</c:v>
                </c:pt>
                <c:pt idx="323">
                  <c:v>290.70000000000027</c:v>
                </c:pt>
                <c:pt idx="324">
                  <c:v>291.60000000000025</c:v>
                </c:pt>
                <c:pt idx="325">
                  <c:v>292.50000000000023</c:v>
                </c:pt>
                <c:pt idx="326">
                  <c:v>293.4000000000002</c:v>
                </c:pt>
                <c:pt idx="327">
                  <c:v>294.30000000000018</c:v>
                </c:pt>
                <c:pt idx="328">
                  <c:v>295.20000000000016</c:v>
                </c:pt>
                <c:pt idx="329">
                  <c:v>296.10000000000014</c:v>
                </c:pt>
                <c:pt idx="330">
                  <c:v>297.00000000000011</c:v>
                </c:pt>
                <c:pt idx="331">
                  <c:v>297.90000000000009</c:v>
                </c:pt>
                <c:pt idx="332">
                  <c:v>298.80000000000007</c:v>
                </c:pt>
                <c:pt idx="333">
                  <c:v>299.70000000000005</c:v>
                </c:pt>
                <c:pt idx="334">
                  <c:v>300.60000000000002</c:v>
                </c:pt>
                <c:pt idx="335">
                  <c:v>301.5</c:v>
                </c:pt>
                <c:pt idx="336">
                  <c:v>302.39999999999998</c:v>
                </c:pt>
                <c:pt idx="337">
                  <c:v>303.29999999999995</c:v>
                </c:pt>
                <c:pt idx="338">
                  <c:v>304.19999999999993</c:v>
                </c:pt>
                <c:pt idx="339">
                  <c:v>305.09999999999991</c:v>
                </c:pt>
                <c:pt idx="340">
                  <c:v>305.99999999999989</c:v>
                </c:pt>
                <c:pt idx="341">
                  <c:v>306.89999999999986</c:v>
                </c:pt>
                <c:pt idx="342">
                  <c:v>307.79999999999984</c:v>
                </c:pt>
                <c:pt idx="343">
                  <c:v>308.69999999999982</c:v>
                </c:pt>
                <c:pt idx="344">
                  <c:v>309.5999999999998</c:v>
                </c:pt>
                <c:pt idx="345">
                  <c:v>310.49999999999977</c:v>
                </c:pt>
                <c:pt idx="346">
                  <c:v>311.39999999999975</c:v>
                </c:pt>
                <c:pt idx="347">
                  <c:v>312.29999999999973</c:v>
                </c:pt>
                <c:pt idx="348">
                  <c:v>313.1999999999997</c:v>
                </c:pt>
                <c:pt idx="349">
                  <c:v>314.09999999999968</c:v>
                </c:pt>
                <c:pt idx="350">
                  <c:v>314.99999999999966</c:v>
                </c:pt>
                <c:pt idx="351">
                  <c:v>315.89999999999964</c:v>
                </c:pt>
                <c:pt idx="352">
                  <c:v>316.79999999999961</c:v>
                </c:pt>
                <c:pt idx="353">
                  <c:v>317.69999999999959</c:v>
                </c:pt>
                <c:pt idx="354">
                  <c:v>318.59999999999957</c:v>
                </c:pt>
                <c:pt idx="355">
                  <c:v>319.49999999999955</c:v>
                </c:pt>
                <c:pt idx="356">
                  <c:v>320.39999999999952</c:v>
                </c:pt>
                <c:pt idx="357">
                  <c:v>321.2999999999995</c:v>
                </c:pt>
                <c:pt idx="358">
                  <c:v>322.19999999999948</c:v>
                </c:pt>
                <c:pt idx="359">
                  <c:v>323.09999999999945</c:v>
                </c:pt>
                <c:pt idx="360">
                  <c:v>323.99999999999943</c:v>
                </c:pt>
                <c:pt idx="361">
                  <c:v>324.89999999999941</c:v>
                </c:pt>
                <c:pt idx="362">
                  <c:v>325.79999999999939</c:v>
                </c:pt>
                <c:pt idx="363">
                  <c:v>326.69999999999936</c:v>
                </c:pt>
                <c:pt idx="364">
                  <c:v>327.59999999999934</c:v>
                </c:pt>
                <c:pt idx="365">
                  <c:v>328.49999999999932</c:v>
                </c:pt>
                <c:pt idx="366">
                  <c:v>329.3999999999993</c:v>
                </c:pt>
                <c:pt idx="367">
                  <c:v>330.29999999999927</c:v>
                </c:pt>
                <c:pt idx="368">
                  <c:v>331.19999999999925</c:v>
                </c:pt>
                <c:pt idx="369">
                  <c:v>332.09999999999923</c:v>
                </c:pt>
                <c:pt idx="370">
                  <c:v>332.9999999999992</c:v>
                </c:pt>
                <c:pt idx="371">
                  <c:v>333.89999999999918</c:v>
                </c:pt>
                <c:pt idx="372">
                  <c:v>334.79999999999916</c:v>
                </c:pt>
                <c:pt idx="373">
                  <c:v>335.69999999999914</c:v>
                </c:pt>
                <c:pt idx="374">
                  <c:v>336.59999999999911</c:v>
                </c:pt>
                <c:pt idx="375">
                  <c:v>337.49999999999909</c:v>
                </c:pt>
                <c:pt idx="376">
                  <c:v>338.39999999999907</c:v>
                </c:pt>
                <c:pt idx="377">
                  <c:v>339.29999999999905</c:v>
                </c:pt>
              </c:numCache>
            </c:numRef>
          </c:cat>
          <c:val>
            <c:numRef>
              <c:f>合成波のつくり方!$CE$43:$CE$420</c:f>
              <c:numCache>
                <c:formatCode>#,##0.000;[Red]\-#,##0.000</c:formatCode>
                <c:ptCount val="3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1E-3</c:v>
                </c:pt>
                <c:pt idx="41">
                  <c:v>1.1000000000000001E-3</c:v>
                </c:pt>
                <c:pt idx="42">
                  <c:v>1.2099955450000002E-3</c:v>
                </c:pt>
                <c:pt idx="43">
                  <c:v>1.3309848085364048E-3</c:v>
                </c:pt>
                <c:pt idx="44">
                  <c:v>1.4640654470738489E-3</c:v>
                </c:pt>
                <c:pt idx="45">
                  <c:v>1.6104444736797828E-3</c:v>
                </c:pt>
                <c:pt idx="46">
                  <c:v>1.7714491029779946E-3</c:v>
                </c:pt>
                <c:pt idx="47">
                  <c:v>1.9485386610956757E-3</c:v>
                </c:pt>
                <c:pt idx="48">
                  <c:v>2.14331766297229E-3</c:v>
                </c:pt>
                <c:pt idx="49">
                  <c:v>2.3575501687675437E-3</c:v>
                </c:pt>
                <c:pt idx="50">
                  <c:v>2.5931755412305258E-3</c:v>
                </c:pt>
                <c:pt idx="51">
                  <c:v>2.8523257368106305E-3</c:v>
                </c:pt>
                <c:pt idx="52">
                  <c:v>3.1373442750372857E-3</c:v>
                </c:pt>
                <c:pt idx="53">
                  <c:v>3.4508070432980073E-3</c:v>
                </c:pt>
                <c:pt idx="54">
                  <c:v>3.7955451076228004E-3</c:v>
                </c:pt>
                <c:pt idx="55">
                  <c:v>4.1746697144459275E-3</c:v>
                </c:pt>
                <c:pt idx="56">
                  <c:v>4.5915996835568535E-3</c:v>
                </c:pt>
                <c:pt idx="57">
                  <c:v>5.0500914085441218E-3</c:v>
                </c:pt>
                <c:pt idx="58">
                  <c:v>5.5542716979266396E-3</c:v>
                </c:pt>
                <c:pt idx="59">
                  <c:v>6.1086737077712021E-3</c:v>
                </c:pt>
                <c:pt idx="60">
                  <c:v>6.7182762347863488E-3</c:v>
                </c:pt>
                <c:pt idx="61">
                  <c:v>7.3885466574822607E-3</c:v>
                </c:pt>
                <c:pt idx="62">
                  <c:v>8.1254878317509743E-3</c:v>
                </c:pt>
                <c:pt idx="63">
                  <c:v>8.9356892658274262E-3</c:v>
                </c:pt>
                <c:pt idx="64">
                  <c:v>9.8263829176180022E-3</c:v>
                </c:pt>
                <c:pt idx="65">
                  <c:v>1.080550397428714E-2</c:v>
                </c:pt>
                <c:pt idx="66">
                  <c:v>1.1881756989085569E-2</c:v>
                </c:pt>
                <c:pt idx="67">
                  <c:v>1.3064687762819304E-2</c:v>
                </c:pt>
                <c:pt idx="68">
                  <c:v>1.4364761366016103E-2</c:v>
                </c:pt>
                <c:pt idx="69">
                  <c:v>1.5793446701407397E-2</c:v>
                </c:pt>
                <c:pt idx="70">
                  <c:v>1.7363308003163085E-2</c:v>
                </c:pt>
                <c:pt idx="71">
                  <c:v>1.9088103657382269E-2</c:v>
                </c:pt>
                <c:pt idx="72">
                  <c:v>2.0982892705210074E-2</c:v>
                </c:pt>
                <c:pt idx="73">
                  <c:v>2.3064149352664657E-2</c:v>
                </c:pt>
                <c:pt idx="74">
                  <c:v>2.5349885756268224E-2</c:v>
                </c:pt>
                <c:pt idx="75">
                  <c:v>2.785978327663742E-2</c:v>
                </c:pt>
                <c:pt idx="76">
                  <c:v>3.0615332288258336E-2</c:v>
                </c:pt>
                <c:pt idx="77">
                  <c:v>3.3639980496792676E-2</c:v>
                </c:pt>
                <c:pt idx="78">
                  <c:v>3.6959289538442595E-2</c:v>
                </c:pt>
                <c:pt idx="79">
                  <c:v>4.0601099410995253E-2</c:v>
                </c:pt>
                <c:pt idx="80">
                  <c:v>4.4595700003753222E-2</c:v>
                </c:pt>
                <c:pt idx="81">
                  <c:v>4.8976008642836528E-2</c:v>
                </c:pt>
                <c:pt idx="82">
                  <c:v>5.3777752137068063E-2</c:v>
                </c:pt>
                <c:pt idx="83">
                  <c:v>5.90396512840973E-2</c:v>
                </c:pt>
                <c:pt idx="84">
                  <c:v>6.48036051614123E-2</c:v>
                </c:pt>
                <c:pt idx="85">
                  <c:v>7.1114871765980484E-2</c:v>
                </c:pt>
                <c:pt idx="86">
                  <c:v>7.8022240661995951E-2</c:v>
                </c:pt>
                <c:pt idx="87">
                  <c:v>8.5578192230653105E-2</c:v>
                </c:pt>
                <c:pt idx="88">
                  <c:v>9.383903687135102E-2</c:v>
                </c:pt>
                <c:pt idx="89">
                  <c:v>0.10286502606401048</c:v>
                </c:pt>
                <c:pt idx="90">
                  <c:v>0.11272042555400659</c:v>
                </c:pt>
                <c:pt idx="91">
                  <c:v>0.12347353905650263</c:v>
                </c:pt>
                <c:pt idx="92">
                  <c:v>0.13519666879566675</c:v>
                </c:pt>
                <c:pt idx="93">
                  <c:v>0.14796599690805953</c:v>
                </c:pt>
                <c:pt idx="94">
                  <c:v>0.16186136927651082</c:v>
                </c:pt>
                <c:pt idx="95">
                  <c:v>0.17696596077134547</c:v>
                </c:pt>
                <c:pt idx="96">
                  <c:v>0.19336579823919969</c:v>
                </c:pt>
                <c:pt idx="97">
                  <c:v>0.21114911501222264</c:v>
                </c:pt>
                <c:pt idx="98">
                  <c:v>0.23040550837436119</c:v>
                </c:pt>
                <c:pt idx="99">
                  <c:v>0.2512248695340088</c:v>
                </c:pt>
                <c:pt idx="100">
                  <c:v>0.27369605449509621</c:v>
                </c:pt>
                <c:pt idx="101">
                  <c:v>0.29790526414507934</c:v>
                </c:pt>
                <c:pt idx="102">
                  <c:v>0.32393410331796807</c:v>
                </c:pt>
                <c:pt idx="103">
                  <c:v>0.35185729204880128</c:v>
                </c:pt>
                <c:pt idx="104">
                  <c:v>0.38174000828439059</c:v>
                </c:pt>
                <c:pt idx="105">
                  <c:v>0.4136348505704861</c:v>
                </c:pt>
                <c:pt idx="106">
                  <c:v>0.44757842232252382</c:v>
                </c:pt>
                <c:pt idx="107">
                  <c:v>0.48358755678120757</c:v>
                </c:pt>
                <c:pt idx="108">
                  <c:v>0.5216552241003849</c:v>
                </c:pt>
                <c:pt idx="109">
                  <c:v>0.56174618942096821</c:v>
                </c:pt>
                <c:pt idx="110">
                  <c:v>0.60379252309088471</c:v>
                </c:pt>
                <c:pt idx="111">
                  <c:v>0.64768910071937114</c:v>
                </c:pt>
                <c:pt idx="112">
                  <c:v>0.69328927015355046</c:v>
                </c:pt>
                <c:pt idx="113">
                  <c:v>0.74040090257220692</c:v>
                </c:pt>
                <c:pt idx="114">
                  <c:v>0.78878308263435248</c:v>
                </c:pt>
                <c:pt idx="115">
                  <c:v>0.83814372400828296</c:v>
                </c:pt>
                <c:pt idx="116">
                  <c:v>0.88813841684798089</c:v>
                </c:pt>
                <c:pt idx="117">
                  <c:v>0.93837081756866869</c:v>
                </c:pt>
                <c:pt idx="118">
                  <c:v>0.98839487325925834</c:v>
                </c:pt>
                <c:pt idx="119">
                  <c:v>1.0377191285654299</c:v>
                </c:pt>
                <c:pt idx="120">
                  <c:v>1.0858132886953991</c:v>
                </c:pt>
                <c:pt idx="121">
                  <c:v>1.1321171075874594</c:v>
                </c:pt>
                <c:pt idx="122">
                  <c:v>1.1760515377836176</c:v>
                </c:pt>
                <c:pt idx="123">
                  <c:v>1.2170319246516708</c:v>
                </c:pt>
                <c:pt idx="124">
                  <c:v>1.2544828628605058</c:v>
                </c:pt>
                <c:pt idx="125">
                  <c:v>1.2878541716534551</c:v>
                </c:pt>
                <c:pt idx="126">
                  <c:v>1.3166373041571202</c:v>
                </c:pt>
                <c:pt idx="127">
                  <c:v>1.3403814019736586</c:v>
                </c:pt>
                <c:pt idx="128">
                  <c:v>1.3587081551232829</c:v>
                </c:pt>
                <c:pt idx="129">
                  <c:v>1.3713246402388437</c:v>
                </c:pt>
                <c:pt idx="130">
                  <c:v>1.378033391505046</c:v>
                </c:pt>
                <c:pt idx="131">
                  <c:v>1.3787391060575547</c:v>
                </c:pt>
                <c:pt idx="132">
                  <c:v>1.3734515871944257</c:v>
                </c:pt>
                <c:pt idx="133">
                  <c:v>1.3622847665826474</c:v>
                </c:pt>
                <c:pt idx="134">
                  <c:v>1.3454518977377625</c:v>
                </c:pt>
                <c:pt idx="135">
                  <c:v>1.3232572529009279</c:v>
                </c:pt>
                <c:pt idx="136">
                  <c:v>1.296084861314672</c:v>
                </c:pt>
                <c:pt idx="137">
                  <c:v>1.2643849808906804</c:v>
                </c:pt>
                <c:pt idx="138">
                  <c:v>1.2286590863775269</c:v>
                </c:pt>
                <c:pt idx="139">
                  <c:v>1.1894441822080606</c:v>
                </c:pt>
                <c:pt idx="140">
                  <c:v>1.1472972115393911</c:v>
                </c:pt>
                <c:pt idx="141">
                  <c:v>1.102780244949386</c:v>
                </c:pt>
                <c:pt idx="142">
                  <c:v>1.0564470071325354</c:v>
                </c:pt>
                <c:pt idx="143">
                  <c:v>1.0088311536786159</c:v>
                </c:pt>
                <c:pt idx="144">
                  <c:v>0.96043655802626748</c:v>
                </c:pt>
                <c:pt idx="145">
                  <c:v>0.91172972416857001</c:v>
                </c:pt>
                <c:pt idx="146">
                  <c:v>0.86313431361961812</c:v>
                </c:pt>
                <c:pt idx="147">
                  <c:v>0.81502767186562353</c:v>
                </c:pt>
                <c:pt idx="148">
                  <c:v>0.76773916286842192</c:v>
                </c:pt>
                <c:pt idx="149">
                  <c:v>0.72155007005321892</c:v>
                </c:pt>
                <c:pt idx="150">
                  <c:v>0.67669479626903606</c:v>
                </c:pt>
                <c:pt idx="151">
                  <c:v>0.63336308971012922</c:v>
                </c:pt>
                <c:pt idx="152">
                  <c:v>0.59170303328838403</c:v>
                </c:pt>
                <c:pt idx="153">
                  <c:v>0.55182455691296606</c:v>
                </c:pt>
                <c:pt idx="154">
                  <c:v>0.51380326136133192</c:v>
                </c:pt>
                <c:pt idx="155">
                  <c:v>0.4776843753137282</c:v>
                </c:pt>
                <c:pt idx="156">
                  <c:v>0.44348670079812291</c:v>
                </c:pt>
                <c:pt idx="157">
                  <c:v>0.41120643462651796</c:v>
                </c:pt>
                <c:pt idx="158">
                  <c:v>0.38082078295856481</c:v>
                </c:pt>
                <c:pt idx="159">
                  <c:v>0.35229131205582953</c:v>
                </c:pt>
                <c:pt idx="160">
                  <c:v>0.3255670002128469</c:v>
                </c:pt>
                <c:pt idx="161">
                  <c:v>0.3005869737446919</c:v>
                </c:pt>
                <c:pt idx="162">
                  <c:v>0.27728292399485094</c:v>
                </c:pt>
                <c:pt idx="163">
                  <c:v>0.25558121297417563</c:v>
                </c:pt>
                <c:pt idx="164">
                  <c:v>0.23540468290438032</c:v>
                </c:pt>
                <c:pt idx="165">
                  <c:v>0.21667419009678346</c:v>
                </c:pt>
                <c:pt idx="166">
                  <c:v>0.19930988671603656</c:v>
                </c:pt>
                <c:pt idx="167">
                  <c:v>0.18323227549083701</c:v>
                </c:pt>
                <c:pt idx="168">
                  <c:v>0.16836306272102641</c:v>
                </c:pt>
                <c:pt idx="169">
                  <c:v>0.15462583431976379</c:v>
                </c:pt>
                <c:pt idx="170">
                  <c:v>0.14194657839183628</c:v>
                </c:pt>
                <c:pt idx="171">
                  <c:v>0.13025407620355284</c:v>
                </c:pt>
                <c:pt idx="172">
                  <c:v>0.11948018151798051</c:v>
                </c:pt>
                <c:pt idx="173">
                  <c:v>0.10956000628270211</c:v>
                </c:pt>
                <c:pt idx="174">
                  <c:v>0.10043202866268588</c:v>
                </c:pt>
                <c:pt idx="175">
                  <c:v>9.2038137477055332E-2</c:v>
                </c:pt>
                <c:pt idx="176">
                  <c:v>8.4323625271861213E-2</c:v>
                </c:pt>
                <c:pt idx="177">
                  <c:v>7.7237140570186547E-2</c:v>
                </c:pt>
                <c:pt idx="178">
                  <c:v>7.0730608301519421E-2</c:v>
                </c:pt>
                <c:pt idx="179">
                  <c:v>6.4759126029890174E-2</c:v>
                </c:pt>
                <c:pt idx="180">
                  <c:v>5.928084237330649E-2</c:v>
                </c:pt>
                <c:pt idx="181">
                  <c:v>5.4256822929199755E-2</c:v>
                </c:pt>
                <c:pt idx="182">
                  <c:v>4.9650908082459366E-2</c:v>
                </c:pt>
                <c:pt idx="183">
                  <c:v>4.5429566262897063E-2</c:v>
                </c:pt>
                <c:pt idx="184">
                  <c:v>4.1561745525511076E-2</c:v>
                </c:pt>
                <c:pt idx="185">
                  <c:v>3.8018725737405057E-2</c:v>
                </c:pt>
                <c:pt idx="186">
                  <c:v>3.4773973157671098E-2</c:v>
                </c:pt>
                <c:pt idx="187">
                  <c:v>3.1802998779612679E-2</c:v>
                </c:pt>
                <c:pt idx="188">
                  <c:v>2.9083221457831418E-2</c:v>
                </c:pt>
                <c:pt idx="189">
                  <c:v>2.6593836556326553E-2</c:v>
                </c:pt>
                <c:pt idx="190">
                  <c:v>2.4315690619218146E-2</c:v>
                </c:pt>
                <c:pt idx="191">
                  <c:v>2.223116237531611E-2</c:v>
                </c:pt>
                <c:pt idx="192">
                  <c:v>2.0324050234744422E-2</c:v>
                </c:pt>
                <c:pt idx="193">
                  <c:v>1.8579466314273003E-2</c:v>
                </c:pt>
                <c:pt idx="194">
                  <c:v>1.6983736932773379E-2</c:v>
                </c:pt>
                <c:pt idx="195">
                  <c:v>1.5524309444871015E-2</c:v>
                </c:pt>
                <c:pt idx="196">
                  <c:v>1.4189665225624556E-2</c:v>
                </c:pt>
                <c:pt idx="197">
                  <c:v>1.2969238578687278E-2</c:v>
                </c:pt>
                <c:pt idx="198">
                  <c:v>1.1853341312158745E-2</c:v>
                </c:pt>
                <c:pt idx="199">
                  <c:v>1.0833092707903117E-2</c:v>
                </c:pt>
                <c:pt idx="200">
                  <c:v>9.9003545995539968E-3</c:v>
                </c:pt>
                <c:pt idx="201">
                  <c:v>9.0476712701222841E-3</c:v>
                </c:pt>
                <c:pt idx="202">
                  <c:v>8.2682138807250206E-3</c:v>
                </c:pt>
                <c:pt idx="203">
                  <c:v>7.5557291463436652E-3</c:v>
                </c:pt>
                <c:pt idx="204">
                  <c:v>6.9044919817816946E-3</c:v>
                </c:pt>
                <c:pt idx="205">
                  <c:v>6.3092618503720558E-3</c:v>
                </c:pt>
                <c:pt idx="206">
                  <c:v>5.7652425588738529E-3</c:v>
                </c:pt>
                <c:pt idx="207">
                  <c:v>5.2680452539007891E-3</c:v>
                </c:pt>
                <c:pt idx="208">
                  <c:v>4.8136543877458134E-3</c:v>
                </c:pt>
                <c:pt idx="209">
                  <c:v>4.3983964342929937E-3</c:v>
                </c:pt>
                <c:pt idx="210">
                  <c:v>4.0189111485922227E-3</c:v>
                </c:pt>
                <c:pt idx="211">
                  <c:v>3.6721251764240165E-3</c:v>
                </c:pt>
                <c:pt idx="212">
                  <c:v>3.355227832655008E-3</c:v>
                </c:pt>
                <c:pt idx="213">
                  <c:v>3.0656488792717091E-3</c:v>
                </c:pt>
                <c:pt idx="214">
                  <c:v>2.8010381456028428E-3</c:v>
                </c:pt>
                <c:pt idx="215">
                  <c:v>2.5592468443455885E-3</c:v>
                </c:pt>
                <c:pt idx="216">
                  <c:v>2.3383104475645329E-3</c:v>
                </c:pt>
                <c:pt idx="217">
                  <c:v>2.136432996815537E-3</c:v>
                </c:pt>
                <c:pt idx="218">
                  <c:v>1.9519727309539425E-3</c:v>
                </c:pt>
                <c:pt idx="219">
                  <c:v>1.783428924020748E-3</c:v>
                </c:pt>
                <c:pt idx="220">
                  <c:v>1.6294298338720955E-3</c:v>
                </c:pt>
                <c:pt idx="221">
                  <c:v>1.4887216699424649E-3</c:v>
                </c:pt>
                <c:pt idx="222">
                  <c:v>1.3601584957302093E-3</c:v>
                </c:pt>
                <c:pt idx="223">
                  <c:v>1.2426929882879926E-3</c:v>
                </c:pt>
                <c:pt idx="224">
                  <c:v>1.1353679832146724E-3</c:v>
                </c:pt>
                <c:pt idx="225">
                  <c:v>1.0373087394045361E-3</c:v>
                </c:pt>
                <c:pt idx="226">
                  <c:v>9.4771586314036562E-4</c:v>
                </c:pt>
                <c:pt idx="227">
                  <c:v>8.6585883604432747E-4</c:v>
                </c:pt>
                <c:pt idx="228">
                  <c:v>7.9107009595054704E-4</c:v>
                </c:pt>
                <c:pt idx="229">
                  <c:v>7.2273962396016806E-4</c:v>
                </c:pt>
                <c:pt idx="230">
                  <c:v>6.6030999480760737E-4</c:v>
                </c:pt>
                <c:pt idx="231">
                  <c:v>6.0327185122849227E-4</c:v>
                </c:pt>
                <c:pt idx="232">
                  <c:v>5.511597662972641E-4</c:v>
                </c:pt>
                <c:pt idx="233">
                  <c:v>5.0354846071633003E-4</c:v>
                </c:pt>
                <c:pt idx="234">
                  <c:v>4.6004934480851402E-4</c:v>
                </c:pt>
                <c:pt idx="235">
                  <c:v>4.203073575087763E-4</c:v>
                </c:pt>
                <c:pt idx="236">
                  <c:v>3.8399807698698632E-4</c:v>
                </c:pt>
                <c:pt idx="237">
                  <c:v>3.5082507967707161E-4</c:v>
                </c:pt>
                <c:pt idx="238">
                  <c:v>3.2051752645416675E-4</c:v>
                </c:pt>
                <c:pt idx="239">
                  <c:v>2.9282795650444889E-4</c:v>
                </c:pt>
                <c:pt idx="240">
                  <c:v>2.6753027108518043E-4</c:v>
                </c:pt>
                <c:pt idx="241">
                  <c:v>2.4441789088714674E-4</c:v>
                </c:pt>
                <c:pt idx="242">
                  <c:v>2.2330207209935013E-4</c:v>
                </c:pt>
                <c:pt idx="243">
                  <c:v>2.0401036754683308E-4</c:v>
                </c:pt>
                <c:pt idx="244">
                  <c:v>1.8638522043640303E-4</c:v>
                </c:pt>
                <c:pt idx="245">
                  <c:v>1.7028267931062114E-4</c:v>
                </c:pt>
                <c:pt idx="246">
                  <c:v>1.5557122378582583E-4</c:v>
                </c:pt>
                <c:pt idx="247">
                  <c:v>1.4213069154266604E-4</c:v>
                </c:pt>
                <c:pt idx="248">
                  <c:v>1.2985129785450546E-4</c:v>
                </c:pt>
                <c:pt idx="249">
                  <c:v>1.1863273968646353E-4</c:v>
                </c:pt>
                <c:pt idx="250">
                  <c:v>1.0838337708160087E-4</c:v>
                </c:pt>
                <c:pt idx="251">
                  <c:v>9.9019485176189109E-5</c:v>
                </c:pt>
                <c:pt idx="252">
                  <c:v>9.0464570758035581E-5</c:v>
                </c:pt>
                <c:pt idx="253">
                  <c:v>8.2648747804974979E-5</c:v>
                </c:pt>
                <c:pt idx="254">
                  <c:v>7.55081669190247E-5</c:v>
                </c:pt>
                <c:pt idx="255">
                  <c:v>6.8984494009125398E-5</c:v>
                </c:pt>
                <c:pt idx="256">
                  <c:v>6.3024433975328572E-5</c:v>
                </c:pt>
                <c:pt idx="257">
                  <c:v>5.7579295512937077E-5</c:v>
                </c:pt>
                <c:pt idx="258">
                  <c:v>5.2604593489373463E-5</c:v>
                </c:pt>
                <c:pt idx="259">
                  <c:v>4.8059685652118505E-5</c:v>
                </c:pt>
                <c:pt idx="260">
                  <c:v>4.3907440705380173E-5</c:v>
                </c:pt>
                <c:pt idx="261">
                  <c:v>4.0113935048463076E-5</c:v>
                </c:pt>
                <c:pt idx="262">
                  <c:v>3.664817570216473E-5</c:v>
                </c:pt>
                <c:pt idx="263">
                  <c:v>3.3481847162806777E-5</c:v>
                </c:pt>
                <c:pt idx="264">
                  <c:v>3.058908011843664E-5</c:v>
                </c:pt>
                <c:pt idx="265">
                  <c:v>2.7946240139881836E-5</c:v>
                </c:pt>
                <c:pt idx="266">
                  <c:v>2.5531734622145061E-5</c:v>
                </c:pt>
                <c:pt idx="267">
                  <c:v>2.3325836400409996E-5</c:v>
                </c:pt>
                <c:pt idx="268">
                  <c:v>2.1310522600890681E-5</c:v>
                </c:pt>
                <c:pt idx="269">
                  <c:v>1.9469327411002487E-5</c:v>
                </c:pt>
                <c:pt idx="270">
                  <c:v>1.7787207566867988E-5</c:v>
                </c:pt>
                <c:pt idx="271">
                  <c:v>1.625041945991754E-5</c:v>
                </c:pt>
                <c:pt idx="272">
                  <c:v>1.4846406859144496E-5</c:v>
                </c:pt>
                <c:pt idx="273">
                  <c:v>1.3563698332198731E-5</c:v>
                </c:pt>
                <c:pt idx="274">
                  <c:v>1.2391813527653797E-5</c:v>
                </c:pt>
                <c:pt idx="275">
                  <c:v>1.1321177553105882E-5</c:v>
                </c:pt>
                <c:pt idx="276">
                  <c:v>1.0343042749845485E-5</c:v>
                </c:pt>
                <c:pt idx="277">
                  <c:v>9.4494172252227873E-6</c:v>
                </c:pt>
                <c:pt idx="278">
                  <c:v>8.6329995589969108E-6</c:v>
                </c:pt>
                <c:pt idx="279">
                  <c:v>7.8871191503666929E-6</c:v>
                </c:pt>
                <c:pt idx="280">
                  <c:v>7.2056817184369583E-6</c:v>
                </c:pt>
                <c:pt idx="281">
                  <c:v>6.5831195109547683E-6</c:v>
                </c:pt>
                <c:pt idx="282">
                  <c:v>6.0143458145977661E-6</c:v>
                </c:pt>
                <c:pt idx="283">
                  <c:v>5.4947133952248386E-6</c:v>
                </c:pt>
                <c:pt idx="284">
                  <c:v>5.0199765285943933E-6</c:v>
                </c:pt>
                <c:pt idx="285">
                  <c:v>4.5862563113792726E-6</c:v>
                </c:pt>
                <c:pt idx="286">
                  <c:v>4.1900089690988627E-6</c:v>
                </c:pt>
                <c:pt idx="287">
                  <c:v>3.8279969020669025E-6</c:v>
                </c:pt>
                <c:pt idx="288">
                  <c:v>3.497262232817495E-6</c:v>
                </c:pt>
                <c:pt idx="289">
                  <c:v>3.1951026389044187E-6</c:v>
                </c:pt>
                <c:pt idx="290">
                  <c:v>2.9190492736367221E-6</c:v>
                </c:pt>
                <c:pt idx="291">
                  <c:v>2.6668465943691423E-6</c:v>
                </c:pt>
                <c:pt idx="292">
                  <c:v>2.4364339335483372E-6</c:v>
                </c:pt>
                <c:pt idx="293">
                  <c:v>2.2259286619524274E-6</c:v>
                </c:pt>
                <c:pt idx="294">
                  <c:v>2.0336108065681714E-6</c:v>
                </c:pt>
                <c:pt idx="295">
                  <c:v>1.8579089974334119E-6</c:v>
                </c:pt>
                <c:pt idx="296">
                  <c:v>1.6973876286292545E-6</c:v>
                </c:pt>
                <c:pt idx="297">
                  <c:v>1.5507351285254495E-6</c:v>
                </c:pt>
                <c:pt idx="298">
                  <c:v>1.4167532434446066E-6</c:v>
                </c:pt>
                <c:pt idx="299">
                  <c:v>1.2943472471902042E-6</c:v>
                </c:pt>
                <c:pt idx="300">
                  <c:v>1.1825169964474781E-6</c:v>
                </c:pt>
                <c:pt idx="301">
                  <c:v>1.0803487589769406E-6</c:v>
                </c:pt>
                <c:pt idx="302">
                  <c:v>9.8700774783396691E-7</c:v>
                </c:pt>
                <c:pt idx="303">
                  <c:v>9.0173130061612109E-7</c:v>
                </c:pt>
                <c:pt idx="304">
                  <c:v>8.2382264800982532E-7</c:v>
                </c:pt>
                <c:pt idx="305">
                  <c:v>7.5264522072262914E-7</c:v>
                </c:pt>
                <c:pt idx="306">
                  <c:v>6.8761744828604575E-7</c:v>
                </c:pt>
                <c:pt idx="307">
                  <c:v>6.2820800723261791E-7</c:v>
                </c:pt>
                <c:pt idx="308">
                  <c:v>5.7393147982238881E-7</c:v>
                </c:pt>
                <c:pt idx="309">
                  <c:v>5.2434438784826895E-7</c:v>
                </c:pt>
                <c:pt idx="310">
                  <c:v>4.7904156911431674E-7</c:v>
                </c:pt>
                <c:pt idx="311">
                  <c:v>4.3765286698072002E-7</c:v>
                </c:pt>
                <c:pt idx="312">
                  <c:v>3.9984010592714842E-7</c:v>
                </c:pt>
                <c:pt idx="313">
                  <c:v>3.6529432842304276E-7</c:v>
                </c:pt>
                <c:pt idx="314">
                  <c:v>3.3373327052840775E-7</c:v>
                </c:pt>
                <c:pt idx="315">
                  <c:v>3.0489905559921736E-7</c:v>
                </c:pt>
                <c:pt idx="316">
                  <c:v>2.7855608725356855E-7</c:v>
                </c:pt>
                <c:pt idx="317">
                  <c:v>2.5448912438278499E-7</c:v>
                </c:pt>
                <c:pt idx="318">
                  <c:v>2.3250152247907719E-7</c:v>
                </c:pt>
                <c:pt idx="319">
                  <c:v>2.1241362691026671E-7</c:v>
                </c:pt>
                <c:pt idx="320">
                  <c:v>1.9406130501357582E-7</c:v>
                </c:pt>
                <c:pt idx="321">
                  <c:v>1.7729460501471791E-7</c:v>
                </c:pt>
                <c:pt idx="322">
                  <c:v>1.6197653081476283E-7</c:v>
                </c:pt>
                <c:pt idx="323">
                  <c:v>1.4798192263396159E-7</c:v>
                </c:pt>
                <c:pt idx="324">
                  <c:v>1.3519643436663234E-7</c:v>
                </c:pt>
                <c:pt idx="325">
                  <c:v>1.235155992913998E-7</c:v>
                </c:pt>
                <c:pt idx="326">
                  <c:v>1.1284397650299989E-7</c:v>
                </c:pt>
                <c:pt idx="327">
                  <c:v>1.0309437109140902E-7</c:v>
                </c:pt>
                <c:pt idx="328">
                  <c:v>9.4187121696621108E-8</c:v>
                </c:pt>
                <c:pt idx="329">
                  <c:v>8.6049449617898987E-8</c:v>
                </c:pt>
                <c:pt idx="330">
                  <c:v>7.8614864159268163E-8</c:v>
                </c:pt>
                <c:pt idx="331">
                  <c:v>7.1822619352508261E-8</c:v>
                </c:pt>
                <c:pt idx="332">
                  <c:v>6.5617217618687004E-8</c:v>
                </c:pt>
                <c:pt idx="333">
                  <c:v>5.994795631280101E-8</c:v>
                </c:pt>
                <c:pt idx="334">
                  <c:v>5.4768513446472158E-8</c:v>
                </c:pt>
                <c:pt idx="335">
                  <c:v>5.003656920376006E-8</c:v>
                </c:pt>
                <c:pt idx="336">
                  <c:v>4.5713460157605695E-8</c:v>
                </c:pt>
                <c:pt idx="337">
                  <c:v>4.1763863361608022E-8</c:v>
                </c:pt>
                <c:pt idx="338">
                  <c:v>3.8155507735937905E-8</c:v>
                </c:pt>
                <c:pt idx="339">
                  <c:v>3.4858910389205808E-8</c:v>
                </c:pt>
                <c:pt idx="340">
                  <c:v>3.1847135721843999E-8</c:v>
                </c:pt>
                <c:pt idx="341">
                  <c:v>2.9095575342705082E-8</c:v>
                </c:pt>
                <c:pt idx="342">
                  <c:v>2.6581747000637384E-8</c:v>
                </c:pt>
                <c:pt idx="343">
                  <c:v>2.4285110888163498E-8</c:v>
                </c:pt>
                <c:pt idx="344">
                  <c:v>2.2186901816330812E-8</c:v>
                </c:pt>
                <c:pt idx="345">
                  <c:v>2.0269975889481564E-8</c:v>
                </c:pt>
                <c:pt idx="346">
                  <c:v>1.8518670427164684E-8</c:v>
                </c:pt>
                <c:pt idx="347">
                  <c:v>1.6918675988650318E-8</c:v>
                </c:pt>
                <c:pt idx="348">
                  <c:v>1.5456919454394823E-8</c:v>
                </c:pt>
                <c:pt idx="349">
                  <c:v>1.4121457209147256E-8</c:v>
                </c:pt>
                <c:pt idx="350">
                  <c:v>1.290137755392609E-8</c:v>
                </c:pt>
                <c:pt idx="351">
                  <c:v>1.1786711549501299E-8</c:v>
                </c:pt>
                <c:pt idx="352">
                  <c:v>1.0768351562908529E-8</c:v>
                </c:pt>
                <c:pt idx="353">
                  <c:v>9.8379768514613058E-9</c:v>
                </c:pt>
                <c:pt idx="354">
                  <c:v>8.9879855762287445E-9</c:v>
                </c:pt>
                <c:pt idx="355">
                  <c:v>8.2114326894795188E-9</c:v>
                </c:pt>
                <c:pt idx="356">
                  <c:v>7.501973188587488E-9</c:v>
                </c:pt>
                <c:pt idx="357">
                  <c:v>6.8538102727421543E-9</c:v>
                </c:pt>
                <c:pt idx="358">
                  <c:v>6.2616479788666681E-9</c:v>
                </c:pt>
                <c:pt idx="359">
                  <c:v>5.7206479097444158E-9</c:v>
                </c:pt>
                <c:pt idx="360">
                  <c:v>5.2263897007915582E-9</c:v>
                </c:pt>
                <c:pt idx="361">
                  <c:v>4.7748349024603189E-9</c:v>
                </c:pt>
                <c:pt idx="362">
                  <c:v>4.36229398316601E-9</c:v>
                </c:pt>
                <c:pt idx="363">
                  <c:v>3.9853961831277302E-9</c:v>
                </c:pt>
                <c:pt idx="364">
                  <c:v>3.6410619728066831E-9</c:v>
                </c:pt>
                <c:pt idx="365">
                  <c:v>3.3264778909075402E-9</c:v>
                </c:pt>
                <c:pt idx="366">
                  <c:v>3.039073556351016E-9</c:v>
                </c:pt>
                <c:pt idx="367">
                  <c:v>2.7765006663887507E-9</c:v>
                </c:pt>
                <c:pt idx="368">
                  <c:v>2.5366138092598204E-9</c:v>
                </c:pt>
                <c:pt idx="369">
                  <c:v>2.3174529346143196E-9</c:v>
                </c:pt>
                <c:pt idx="370">
                  <c:v>2.1172273384746238E-9</c:v>
                </c:pt>
                <c:pt idx="371">
                  <c:v>1.9343010318798056E-9</c:v>
                </c:pt>
                <c:pt idx="372">
                  <c:v>1.7671793736643907E-9</c:v>
                </c:pt>
                <c:pt idx="373">
                  <c:v>1.6144968581515163E-9</c:v>
                </c:pt>
                <c:pt idx="374">
                  <c:v>1.4750059579770658E-9</c:v>
                </c:pt>
                <c:pt idx="375">
                  <c:v>1.3475669308825263E-9</c:v>
                </c:pt>
                <c:pt idx="376">
                  <c:v>1.5456919454394823E-8</c:v>
                </c:pt>
                <c:pt idx="377">
                  <c:v>1.4121457209147256E-8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BAF-4FD5-8AA2-B09CC8D03235}"/>
            </c:ext>
          </c:extLst>
        </c:ser>
        <c:ser>
          <c:idx val="3"/>
          <c:order val="3"/>
          <c:tx>
            <c:strRef>
              <c:f>合成波のつくり方!$CF$42</c:f>
              <c:strCache>
                <c:ptCount val="1"/>
                <c:pt idx="0">
                  <c:v>y4</c:v>
                </c:pt>
              </c:strCache>
            </c:strRef>
          </c:tx>
          <c:spPr>
            <a:ln w="9525" cap="rnd">
              <a:solidFill>
                <a:schemeClr val="accent4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合成波のつくり方!$CB$43:$CB$420</c:f>
              <c:numCache>
                <c:formatCode>#,##0_);[Red]\(#,##0\)</c:formatCode>
                <c:ptCount val="378"/>
                <c:pt idx="0">
                  <c:v>0</c:v>
                </c:pt>
                <c:pt idx="1">
                  <c:v>0.9</c:v>
                </c:pt>
                <c:pt idx="2">
                  <c:v>1.8</c:v>
                </c:pt>
                <c:pt idx="3">
                  <c:v>2.7</c:v>
                </c:pt>
                <c:pt idx="4">
                  <c:v>3.6</c:v>
                </c:pt>
                <c:pt idx="5">
                  <c:v>4.5</c:v>
                </c:pt>
                <c:pt idx="6">
                  <c:v>5.4</c:v>
                </c:pt>
                <c:pt idx="7">
                  <c:v>6.3000000000000007</c:v>
                </c:pt>
                <c:pt idx="8">
                  <c:v>7.2000000000000011</c:v>
                </c:pt>
                <c:pt idx="9">
                  <c:v>8.1000000000000014</c:v>
                </c:pt>
                <c:pt idx="10">
                  <c:v>9.0000000000000018</c:v>
                </c:pt>
                <c:pt idx="11">
                  <c:v>9.9000000000000021</c:v>
                </c:pt>
                <c:pt idx="12">
                  <c:v>10.800000000000002</c:v>
                </c:pt>
                <c:pt idx="13">
                  <c:v>11.700000000000003</c:v>
                </c:pt>
                <c:pt idx="14">
                  <c:v>12.600000000000003</c:v>
                </c:pt>
                <c:pt idx="15">
                  <c:v>13.500000000000004</c:v>
                </c:pt>
                <c:pt idx="16">
                  <c:v>14.400000000000004</c:v>
                </c:pt>
                <c:pt idx="17">
                  <c:v>15.300000000000004</c:v>
                </c:pt>
                <c:pt idx="18">
                  <c:v>16.200000000000003</c:v>
                </c:pt>
                <c:pt idx="19">
                  <c:v>17.100000000000001</c:v>
                </c:pt>
                <c:pt idx="20">
                  <c:v>18</c:v>
                </c:pt>
                <c:pt idx="21">
                  <c:v>18.899999999999999</c:v>
                </c:pt>
                <c:pt idx="22">
                  <c:v>19.799999999999997</c:v>
                </c:pt>
                <c:pt idx="23">
                  <c:v>20.699999999999996</c:v>
                </c:pt>
                <c:pt idx="24">
                  <c:v>21.599999999999994</c:v>
                </c:pt>
                <c:pt idx="25">
                  <c:v>22.499999999999993</c:v>
                </c:pt>
                <c:pt idx="26">
                  <c:v>23.399999999999991</c:v>
                </c:pt>
                <c:pt idx="27">
                  <c:v>24.29999999999999</c:v>
                </c:pt>
                <c:pt idx="28">
                  <c:v>25.199999999999989</c:v>
                </c:pt>
                <c:pt idx="29">
                  <c:v>26.099999999999987</c:v>
                </c:pt>
                <c:pt idx="30">
                  <c:v>26.999999999999986</c:v>
                </c:pt>
                <c:pt idx="31">
                  <c:v>27.899999999999984</c:v>
                </c:pt>
                <c:pt idx="32">
                  <c:v>28.799999999999983</c:v>
                </c:pt>
                <c:pt idx="33">
                  <c:v>29.699999999999982</c:v>
                </c:pt>
                <c:pt idx="34">
                  <c:v>30.59999999999998</c:v>
                </c:pt>
                <c:pt idx="35">
                  <c:v>31.499999999999979</c:v>
                </c:pt>
                <c:pt idx="36">
                  <c:v>32.399999999999977</c:v>
                </c:pt>
                <c:pt idx="37">
                  <c:v>33.299999999999976</c:v>
                </c:pt>
                <c:pt idx="38">
                  <c:v>34.199999999999974</c:v>
                </c:pt>
                <c:pt idx="39">
                  <c:v>35.099999999999973</c:v>
                </c:pt>
                <c:pt idx="40">
                  <c:v>35.999999999999972</c:v>
                </c:pt>
                <c:pt idx="41">
                  <c:v>36.89999999999997</c:v>
                </c:pt>
                <c:pt idx="42">
                  <c:v>37.799999999999969</c:v>
                </c:pt>
                <c:pt idx="43">
                  <c:v>38.699999999999967</c:v>
                </c:pt>
                <c:pt idx="44">
                  <c:v>39.599999999999966</c:v>
                </c:pt>
                <c:pt idx="45">
                  <c:v>40.499999999999964</c:v>
                </c:pt>
                <c:pt idx="46">
                  <c:v>41.399999999999963</c:v>
                </c:pt>
                <c:pt idx="47">
                  <c:v>42.299999999999962</c:v>
                </c:pt>
                <c:pt idx="48">
                  <c:v>43.19999999999996</c:v>
                </c:pt>
                <c:pt idx="49">
                  <c:v>44.099999999999959</c:v>
                </c:pt>
                <c:pt idx="50">
                  <c:v>44.999999999999957</c:v>
                </c:pt>
                <c:pt idx="51">
                  <c:v>45.899999999999956</c:v>
                </c:pt>
                <c:pt idx="52">
                  <c:v>46.799999999999955</c:v>
                </c:pt>
                <c:pt idx="53">
                  <c:v>47.699999999999953</c:v>
                </c:pt>
                <c:pt idx="54">
                  <c:v>48.599999999999952</c:v>
                </c:pt>
                <c:pt idx="55">
                  <c:v>49.49999999999995</c:v>
                </c:pt>
                <c:pt idx="56">
                  <c:v>50.399999999999949</c:v>
                </c:pt>
                <c:pt idx="57">
                  <c:v>51.299999999999947</c:v>
                </c:pt>
                <c:pt idx="58">
                  <c:v>52.199999999999946</c:v>
                </c:pt>
                <c:pt idx="59">
                  <c:v>53.099999999999945</c:v>
                </c:pt>
                <c:pt idx="60">
                  <c:v>53.999999999999943</c:v>
                </c:pt>
                <c:pt idx="61">
                  <c:v>54.899999999999942</c:v>
                </c:pt>
                <c:pt idx="62">
                  <c:v>55.79999999999994</c:v>
                </c:pt>
                <c:pt idx="63">
                  <c:v>56.699999999999939</c:v>
                </c:pt>
                <c:pt idx="64">
                  <c:v>57.599999999999937</c:v>
                </c:pt>
                <c:pt idx="65">
                  <c:v>58.499999999999936</c:v>
                </c:pt>
                <c:pt idx="66">
                  <c:v>59.399999999999935</c:v>
                </c:pt>
                <c:pt idx="67">
                  <c:v>60.299999999999933</c:v>
                </c:pt>
                <c:pt idx="68">
                  <c:v>61.199999999999932</c:v>
                </c:pt>
                <c:pt idx="69">
                  <c:v>62.09999999999993</c:v>
                </c:pt>
                <c:pt idx="70">
                  <c:v>62.999999999999929</c:v>
                </c:pt>
                <c:pt idx="71">
                  <c:v>63.899999999999928</c:v>
                </c:pt>
                <c:pt idx="72">
                  <c:v>64.799999999999926</c:v>
                </c:pt>
                <c:pt idx="73">
                  <c:v>65.699999999999932</c:v>
                </c:pt>
                <c:pt idx="74">
                  <c:v>66.599999999999937</c:v>
                </c:pt>
                <c:pt idx="75">
                  <c:v>67.499999999999943</c:v>
                </c:pt>
                <c:pt idx="76">
                  <c:v>68.399999999999949</c:v>
                </c:pt>
                <c:pt idx="77">
                  <c:v>69.299999999999955</c:v>
                </c:pt>
                <c:pt idx="78">
                  <c:v>70.19999999999996</c:v>
                </c:pt>
                <c:pt idx="79">
                  <c:v>71.099999999999966</c:v>
                </c:pt>
                <c:pt idx="80">
                  <c:v>71.999999999999972</c:v>
                </c:pt>
                <c:pt idx="81">
                  <c:v>72.899999999999977</c:v>
                </c:pt>
                <c:pt idx="82">
                  <c:v>73.799999999999983</c:v>
                </c:pt>
                <c:pt idx="83">
                  <c:v>74.699999999999989</c:v>
                </c:pt>
                <c:pt idx="84">
                  <c:v>75.599999999999994</c:v>
                </c:pt>
                <c:pt idx="85">
                  <c:v>76.5</c:v>
                </c:pt>
                <c:pt idx="86">
                  <c:v>77.400000000000006</c:v>
                </c:pt>
                <c:pt idx="87">
                  <c:v>78.300000000000011</c:v>
                </c:pt>
                <c:pt idx="88">
                  <c:v>79.200000000000017</c:v>
                </c:pt>
                <c:pt idx="89">
                  <c:v>80.100000000000023</c:v>
                </c:pt>
                <c:pt idx="90">
                  <c:v>81.000000000000028</c:v>
                </c:pt>
                <c:pt idx="91">
                  <c:v>81.900000000000034</c:v>
                </c:pt>
                <c:pt idx="92">
                  <c:v>82.80000000000004</c:v>
                </c:pt>
                <c:pt idx="93">
                  <c:v>83.700000000000045</c:v>
                </c:pt>
                <c:pt idx="94">
                  <c:v>84.600000000000051</c:v>
                </c:pt>
                <c:pt idx="95">
                  <c:v>85.500000000000057</c:v>
                </c:pt>
                <c:pt idx="96">
                  <c:v>86.400000000000063</c:v>
                </c:pt>
                <c:pt idx="97">
                  <c:v>87.300000000000068</c:v>
                </c:pt>
                <c:pt idx="98">
                  <c:v>88.200000000000074</c:v>
                </c:pt>
                <c:pt idx="99">
                  <c:v>89.10000000000008</c:v>
                </c:pt>
                <c:pt idx="100">
                  <c:v>90.000000000000085</c:v>
                </c:pt>
                <c:pt idx="101">
                  <c:v>90.900000000000091</c:v>
                </c:pt>
                <c:pt idx="102">
                  <c:v>91.800000000000097</c:v>
                </c:pt>
                <c:pt idx="103">
                  <c:v>92.700000000000102</c:v>
                </c:pt>
                <c:pt idx="104">
                  <c:v>93.600000000000108</c:v>
                </c:pt>
                <c:pt idx="105">
                  <c:v>94.500000000000114</c:v>
                </c:pt>
                <c:pt idx="106">
                  <c:v>95.400000000000119</c:v>
                </c:pt>
                <c:pt idx="107">
                  <c:v>96.300000000000125</c:v>
                </c:pt>
                <c:pt idx="108">
                  <c:v>97.200000000000131</c:v>
                </c:pt>
                <c:pt idx="109">
                  <c:v>98.100000000000136</c:v>
                </c:pt>
                <c:pt idx="110">
                  <c:v>99.000000000000142</c:v>
                </c:pt>
                <c:pt idx="111">
                  <c:v>99.900000000000148</c:v>
                </c:pt>
                <c:pt idx="112">
                  <c:v>100.80000000000015</c:v>
                </c:pt>
                <c:pt idx="113">
                  <c:v>101.70000000000016</c:v>
                </c:pt>
                <c:pt idx="114">
                  <c:v>102.60000000000016</c:v>
                </c:pt>
                <c:pt idx="115">
                  <c:v>103.50000000000017</c:v>
                </c:pt>
                <c:pt idx="116">
                  <c:v>104.40000000000018</c:v>
                </c:pt>
                <c:pt idx="117">
                  <c:v>105.30000000000018</c:v>
                </c:pt>
                <c:pt idx="118">
                  <c:v>106.20000000000019</c:v>
                </c:pt>
                <c:pt idx="119">
                  <c:v>107.10000000000019</c:v>
                </c:pt>
                <c:pt idx="120">
                  <c:v>108.0000000000002</c:v>
                </c:pt>
                <c:pt idx="121">
                  <c:v>108.9000000000002</c:v>
                </c:pt>
                <c:pt idx="122">
                  <c:v>109.80000000000021</c:v>
                </c:pt>
                <c:pt idx="123">
                  <c:v>110.70000000000022</c:v>
                </c:pt>
                <c:pt idx="124">
                  <c:v>111.60000000000022</c:v>
                </c:pt>
                <c:pt idx="125">
                  <c:v>112.50000000000023</c:v>
                </c:pt>
                <c:pt idx="126">
                  <c:v>113.40000000000023</c:v>
                </c:pt>
                <c:pt idx="127">
                  <c:v>114.30000000000024</c:v>
                </c:pt>
                <c:pt idx="128">
                  <c:v>115.20000000000024</c:v>
                </c:pt>
                <c:pt idx="129">
                  <c:v>116.10000000000025</c:v>
                </c:pt>
                <c:pt idx="130">
                  <c:v>117.00000000000026</c:v>
                </c:pt>
                <c:pt idx="131">
                  <c:v>117.90000000000026</c:v>
                </c:pt>
                <c:pt idx="132">
                  <c:v>118.80000000000027</c:v>
                </c:pt>
                <c:pt idx="133">
                  <c:v>119.70000000000027</c:v>
                </c:pt>
                <c:pt idx="134">
                  <c:v>120.60000000000028</c:v>
                </c:pt>
                <c:pt idx="135">
                  <c:v>121.50000000000028</c:v>
                </c:pt>
                <c:pt idx="136">
                  <c:v>122.40000000000029</c:v>
                </c:pt>
                <c:pt idx="137">
                  <c:v>123.3000000000003</c:v>
                </c:pt>
                <c:pt idx="138">
                  <c:v>124.2000000000003</c:v>
                </c:pt>
                <c:pt idx="139">
                  <c:v>125.10000000000031</c:v>
                </c:pt>
                <c:pt idx="140">
                  <c:v>126.00000000000031</c:v>
                </c:pt>
                <c:pt idx="141">
                  <c:v>126.90000000000032</c:v>
                </c:pt>
                <c:pt idx="142">
                  <c:v>127.80000000000032</c:v>
                </c:pt>
                <c:pt idx="143">
                  <c:v>128.70000000000033</c:v>
                </c:pt>
                <c:pt idx="144">
                  <c:v>129.60000000000034</c:v>
                </c:pt>
                <c:pt idx="145">
                  <c:v>130.50000000000034</c:v>
                </c:pt>
                <c:pt idx="146">
                  <c:v>131.40000000000035</c:v>
                </c:pt>
                <c:pt idx="147">
                  <c:v>132.30000000000035</c:v>
                </c:pt>
                <c:pt idx="148">
                  <c:v>133.20000000000036</c:v>
                </c:pt>
                <c:pt idx="149">
                  <c:v>134.10000000000036</c:v>
                </c:pt>
                <c:pt idx="150">
                  <c:v>135.00000000000037</c:v>
                </c:pt>
                <c:pt idx="151">
                  <c:v>135.90000000000038</c:v>
                </c:pt>
                <c:pt idx="152">
                  <c:v>136.80000000000038</c:v>
                </c:pt>
                <c:pt idx="153">
                  <c:v>137.70000000000039</c:v>
                </c:pt>
                <c:pt idx="154">
                  <c:v>138.60000000000039</c:v>
                </c:pt>
                <c:pt idx="155">
                  <c:v>139.5000000000004</c:v>
                </c:pt>
                <c:pt idx="156">
                  <c:v>140.4000000000004</c:v>
                </c:pt>
                <c:pt idx="157">
                  <c:v>141.30000000000041</c:v>
                </c:pt>
                <c:pt idx="158">
                  <c:v>142.20000000000041</c:v>
                </c:pt>
                <c:pt idx="159">
                  <c:v>143.10000000000042</c:v>
                </c:pt>
                <c:pt idx="160">
                  <c:v>144.00000000000043</c:v>
                </c:pt>
                <c:pt idx="161">
                  <c:v>144.90000000000043</c:v>
                </c:pt>
                <c:pt idx="162">
                  <c:v>145.80000000000044</c:v>
                </c:pt>
                <c:pt idx="163">
                  <c:v>146.70000000000044</c:v>
                </c:pt>
                <c:pt idx="164">
                  <c:v>147.60000000000045</c:v>
                </c:pt>
                <c:pt idx="165">
                  <c:v>148.50000000000045</c:v>
                </c:pt>
                <c:pt idx="166">
                  <c:v>149.40000000000046</c:v>
                </c:pt>
                <c:pt idx="167">
                  <c:v>150.30000000000047</c:v>
                </c:pt>
                <c:pt idx="168">
                  <c:v>151.20000000000047</c:v>
                </c:pt>
                <c:pt idx="169">
                  <c:v>152.10000000000048</c:v>
                </c:pt>
                <c:pt idx="170">
                  <c:v>153.00000000000048</c:v>
                </c:pt>
                <c:pt idx="171">
                  <c:v>153.90000000000049</c:v>
                </c:pt>
                <c:pt idx="172">
                  <c:v>154.80000000000049</c:v>
                </c:pt>
                <c:pt idx="173">
                  <c:v>155.7000000000005</c:v>
                </c:pt>
                <c:pt idx="174">
                  <c:v>156.60000000000051</c:v>
                </c:pt>
                <c:pt idx="175">
                  <c:v>157.50000000000051</c:v>
                </c:pt>
                <c:pt idx="176">
                  <c:v>158.40000000000052</c:v>
                </c:pt>
                <c:pt idx="177">
                  <c:v>159.30000000000052</c:v>
                </c:pt>
                <c:pt idx="178">
                  <c:v>160.20000000000053</c:v>
                </c:pt>
                <c:pt idx="179">
                  <c:v>161.10000000000053</c:v>
                </c:pt>
                <c:pt idx="180">
                  <c:v>162.00000000000054</c:v>
                </c:pt>
                <c:pt idx="181">
                  <c:v>162.90000000000055</c:v>
                </c:pt>
                <c:pt idx="182">
                  <c:v>163.80000000000055</c:v>
                </c:pt>
                <c:pt idx="183">
                  <c:v>164.70000000000056</c:v>
                </c:pt>
                <c:pt idx="184">
                  <c:v>165.60000000000056</c:v>
                </c:pt>
                <c:pt idx="185">
                  <c:v>166.50000000000057</c:v>
                </c:pt>
                <c:pt idx="186">
                  <c:v>167.40000000000057</c:v>
                </c:pt>
                <c:pt idx="187">
                  <c:v>168.30000000000058</c:v>
                </c:pt>
                <c:pt idx="188">
                  <c:v>169.20000000000059</c:v>
                </c:pt>
                <c:pt idx="189">
                  <c:v>170.10000000000059</c:v>
                </c:pt>
                <c:pt idx="190">
                  <c:v>171.0000000000006</c:v>
                </c:pt>
                <c:pt idx="191">
                  <c:v>171.9000000000006</c:v>
                </c:pt>
                <c:pt idx="192">
                  <c:v>172.80000000000061</c:v>
                </c:pt>
                <c:pt idx="193">
                  <c:v>173.70000000000061</c:v>
                </c:pt>
                <c:pt idx="194">
                  <c:v>174.60000000000062</c:v>
                </c:pt>
                <c:pt idx="195">
                  <c:v>175.50000000000063</c:v>
                </c:pt>
                <c:pt idx="196">
                  <c:v>176.40000000000063</c:v>
                </c:pt>
                <c:pt idx="197">
                  <c:v>177.30000000000064</c:v>
                </c:pt>
                <c:pt idx="198">
                  <c:v>178.20000000000064</c:v>
                </c:pt>
                <c:pt idx="199">
                  <c:v>179.10000000000065</c:v>
                </c:pt>
                <c:pt idx="200">
                  <c:v>180.00000000000065</c:v>
                </c:pt>
                <c:pt idx="201">
                  <c:v>180.90000000000066</c:v>
                </c:pt>
                <c:pt idx="202">
                  <c:v>181.80000000000067</c:v>
                </c:pt>
                <c:pt idx="203">
                  <c:v>182.70000000000067</c:v>
                </c:pt>
                <c:pt idx="204">
                  <c:v>183.60000000000068</c:v>
                </c:pt>
                <c:pt idx="205">
                  <c:v>184.50000000000068</c:v>
                </c:pt>
                <c:pt idx="206">
                  <c:v>185.40000000000069</c:v>
                </c:pt>
                <c:pt idx="207">
                  <c:v>186.30000000000069</c:v>
                </c:pt>
                <c:pt idx="208">
                  <c:v>187.2000000000007</c:v>
                </c:pt>
                <c:pt idx="209">
                  <c:v>188.1000000000007</c:v>
                </c:pt>
                <c:pt idx="210">
                  <c:v>189.00000000000071</c:v>
                </c:pt>
                <c:pt idx="211">
                  <c:v>189.90000000000072</c:v>
                </c:pt>
                <c:pt idx="212">
                  <c:v>190.80000000000072</c:v>
                </c:pt>
                <c:pt idx="213">
                  <c:v>191.70000000000073</c:v>
                </c:pt>
                <c:pt idx="214">
                  <c:v>192.60000000000073</c:v>
                </c:pt>
                <c:pt idx="215">
                  <c:v>193.50000000000074</c:v>
                </c:pt>
                <c:pt idx="216">
                  <c:v>194.40000000000074</c:v>
                </c:pt>
                <c:pt idx="217">
                  <c:v>195.30000000000075</c:v>
                </c:pt>
                <c:pt idx="218">
                  <c:v>196.20000000000076</c:v>
                </c:pt>
                <c:pt idx="219">
                  <c:v>197.10000000000076</c:v>
                </c:pt>
                <c:pt idx="220">
                  <c:v>198.00000000000077</c:v>
                </c:pt>
                <c:pt idx="221">
                  <c:v>198.90000000000077</c:v>
                </c:pt>
                <c:pt idx="222">
                  <c:v>199.80000000000078</c:v>
                </c:pt>
                <c:pt idx="223">
                  <c:v>200.70000000000078</c:v>
                </c:pt>
                <c:pt idx="224">
                  <c:v>201.60000000000079</c:v>
                </c:pt>
                <c:pt idx="225">
                  <c:v>202.5000000000008</c:v>
                </c:pt>
                <c:pt idx="226">
                  <c:v>203.4000000000008</c:v>
                </c:pt>
                <c:pt idx="227">
                  <c:v>204.30000000000081</c:v>
                </c:pt>
                <c:pt idx="228">
                  <c:v>205.20000000000081</c:v>
                </c:pt>
                <c:pt idx="229">
                  <c:v>206.10000000000082</c:v>
                </c:pt>
                <c:pt idx="230">
                  <c:v>207.00000000000082</c:v>
                </c:pt>
                <c:pt idx="231">
                  <c:v>207.90000000000083</c:v>
                </c:pt>
                <c:pt idx="232">
                  <c:v>208.80000000000084</c:v>
                </c:pt>
                <c:pt idx="233">
                  <c:v>209.70000000000084</c:v>
                </c:pt>
                <c:pt idx="234">
                  <c:v>210.60000000000085</c:v>
                </c:pt>
                <c:pt idx="235">
                  <c:v>211.50000000000085</c:v>
                </c:pt>
                <c:pt idx="236">
                  <c:v>212.40000000000086</c:v>
                </c:pt>
                <c:pt idx="237">
                  <c:v>213.30000000000086</c:v>
                </c:pt>
                <c:pt idx="238">
                  <c:v>214.20000000000087</c:v>
                </c:pt>
                <c:pt idx="239">
                  <c:v>215.10000000000088</c:v>
                </c:pt>
                <c:pt idx="240">
                  <c:v>216.00000000000088</c:v>
                </c:pt>
                <c:pt idx="241">
                  <c:v>216.90000000000089</c:v>
                </c:pt>
                <c:pt idx="242">
                  <c:v>217.80000000000089</c:v>
                </c:pt>
                <c:pt idx="243">
                  <c:v>218.7000000000009</c:v>
                </c:pt>
                <c:pt idx="244">
                  <c:v>219.6000000000009</c:v>
                </c:pt>
                <c:pt idx="245">
                  <c:v>220.50000000000091</c:v>
                </c:pt>
                <c:pt idx="246">
                  <c:v>221.40000000000092</c:v>
                </c:pt>
                <c:pt idx="247">
                  <c:v>222.30000000000092</c:v>
                </c:pt>
                <c:pt idx="248">
                  <c:v>223.20000000000093</c:v>
                </c:pt>
                <c:pt idx="249">
                  <c:v>224.10000000000093</c:v>
                </c:pt>
                <c:pt idx="250">
                  <c:v>225.00000000000094</c:v>
                </c:pt>
                <c:pt idx="251">
                  <c:v>225.90000000000094</c:v>
                </c:pt>
                <c:pt idx="252">
                  <c:v>226.80000000000095</c:v>
                </c:pt>
                <c:pt idx="253">
                  <c:v>227.70000000000095</c:v>
                </c:pt>
                <c:pt idx="254">
                  <c:v>228.60000000000096</c:v>
                </c:pt>
                <c:pt idx="255">
                  <c:v>229.50000000000097</c:v>
                </c:pt>
                <c:pt idx="256">
                  <c:v>230.40000000000097</c:v>
                </c:pt>
                <c:pt idx="257">
                  <c:v>231.30000000000098</c:v>
                </c:pt>
                <c:pt idx="258">
                  <c:v>232.20000000000098</c:v>
                </c:pt>
                <c:pt idx="259">
                  <c:v>233.10000000000099</c:v>
                </c:pt>
                <c:pt idx="260">
                  <c:v>234.00000000000099</c:v>
                </c:pt>
                <c:pt idx="261">
                  <c:v>234.900000000001</c:v>
                </c:pt>
                <c:pt idx="262">
                  <c:v>235.80000000000101</c:v>
                </c:pt>
                <c:pt idx="263">
                  <c:v>236.70000000000101</c:v>
                </c:pt>
                <c:pt idx="264">
                  <c:v>237.60000000000102</c:v>
                </c:pt>
                <c:pt idx="265">
                  <c:v>238.50000000000102</c:v>
                </c:pt>
                <c:pt idx="266">
                  <c:v>239.40000000000103</c:v>
                </c:pt>
                <c:pt idx="267">
                  <c:v>240.30000000000103</c:v>
                </c:pt>
                <c:pt idx="268">
                  <c:v>241.20000000000104</c:v>
                </c:pt>
                <c:pt idx="269">
                  <c:v>242.10000000000105</c:v>
                </c:pt>
                <c:pt idx="270">
                  <c:v>243.00000000000105</c:v>
                </c:pt>
                <c:pt idx="271">
                  <c:v>243.90000000000106</c:v>
                </c:pt>
                <c:pt idx="272">
                  <c:v>244.80000000000106</c:v>
                </c:pt>
                <c:pt idx="273">
                  <c:v>245.70000000000107</c:v>
                </c:pt>
                <c:pt idx="274">
                  <c:v>246.60000000000107</c:v>
                </c:pt>
                <c:pt idx="275">
                  <c:v>247.50000000000108</c:v>
                </c:pt>
                <c:pt idx="276">
                  <c:v>248.40000000000109</c:v>
                </c:pt>
                <c:pt idx="277">
                  <c:v>249.30000000000109</c:v>
                </c:pt>
                <c:pt idx="278">
                  <c:v>250.2000000000011</c:v>
                </c:pt>
                <c:pt idx="279">
                  <c:v>251.1000000000011</c:v>
                </c:pt>
                <c:pt idx="280">
                  <c:v>252.00000000000111</c:v>
                </c:pt>
                <c:pt idx="281">
                  <c:v>252.90000000000111</c:v>
                </c:pt>
                <c:pt idx="282">
                  <c:v>253.80000000000112</c:v>
                </c:pt>
                <c:pt idx="283">
                  <c:v>254.70000000000113</c:v>
                </c:pt>
                <c:pt idx="284">
                  <c:v>255.60000000000113</c:v>
                </c:pt>
                <c:pt idx="285">
                  <c:v>256.50000000000114</c:v>
                </c:pt>
                <c:pt idx="286">
                  <c:v>257.40000000000111</c:v>
                </c:pt>
                <c:pt idx="287">
                  <c:v>258.30000000000109</c:v>
                </c:pt>
                <c:pt idx="288">
                  <c:v>259.20000000000107</c:v>
                </c:pt>
                <c:pt idx="289">
                  <c:v>260.10000000000105</c:v>
                </c:pt>
                <c:pt idx="290">
                  <c:v>261.00000000000102</c:v>
                </c:pt>
                <c:pt idx="291">
                  <c:v>261.900000000001</c:v>
                </c:pt>
                <c:pt idx="292">
                  <c:v>262.80000000000098</c:v>
                </c:pt>
                <c:pt idx="293">
                  <c:v>263.70000000000095</c:v>
                </c:pt>
                <c:pt idx="294">
                  <c:v>264.60000000000093</c:v>
                </c:pt>
                <c:pt idx="295">
                  <c:v>265.50000000000091</c:v>
                </c:pt>
                <c:pt idx="296">
                  <c:v>266.40000000000089</c:v>
                </c:pt>
                <c:pt idx="297">
                  <c:v>267.30000000000086</c:v>
                </c:pt>
                <c:pt idx="298">
                  <c:v>268.20000000000084</c:v>
                </c:pt>
                <c:pt idx="299">
                  <c:v>269.10000000000082</c:v>
                </c:pt>
                <c:pt idx="300">
                  <c:v>270.0000000000008</c:v>
                </c:pt>
                <c:pt idx="301">
                  <c:v>270.90000000000077</c:v>
                </c:pt>
                <c:pt idx="302">
                  <c:v>271.80000000000075</c:v>
                </c:pt>
                <c:pt idx="303">
                  <c:v>272.70000000000073</c:v>
                </c:pt>
                <c:pt idx="304">
                  <c:v>273.6000000000007</c:v>
                </c:pt>
                <c:pt idx="305">
                  <c:v>274.50000000000068</c:v>
                </c:pt>
                <c:pt idx="306">
                  <c:v>275.40000000000066</c:v>
                </c:pt>
                <c:pt idx="307">
                  <c:v>276.30000000000064</c:v>
                </c:pt>
                <c:pt idx="308">
                  <c:v>277.20000000000061</c:v>
                </c:pt>
                <c:pt idx="309">
                  <c:v>278.10000000000059</c:v>
                </c:pt>
                <c:pt idx="310">
                  <c:v>279.00000000000057</c:v>
                </c:pt>
                <c:pt idx="311">
                  <c:v>279.90000000000055</c:v>
                </c:pt>
                <c:pt idx="312">
                  <c:v>280.80000000000052</c:v>
                </c:pt>
                <c:pt idx="313">
                  <c:v>281.7000000000005</c:v>
                </c:pt>
                <c:pt idx="314">
                  <c:v>282.60000000000048</c:v>
                </c:pt>
                <c:pt idx="315">
                  <c:v>283.50000000000045</c:v>
                </c:pt>
                <c:pt idx="316">
                  <c:v>284.40000000000043</c:v>
                </c:pt>
                <c:pt idx="317">
                  <c:v>285.30000000000041</c:v>
                </c:pt>
                <c:pt idx="318">
                  <c:v>286.20000000000039</c:v>
                </c:pt>
                <c:pt idx="319">
                  <c:v>287.10000000000036</c:v>
                </c:pt>
                <c:pt idx="320">
                  <c:v>288.00000000000034</c:v>
                </c:pt>
                <c:pt idx="321">
                  <c:v>288.90000000000032</c:v>
                </c:pt>
                <c:pt idx="322">
                  <c:v>289.8000000000003</c:v>
                </c:pt>
                <c:pt idx="323">
                  <c:v>290.70000000000027</c:v>
                </c:pt>
                <c:pt idx="324">
                  <c:v>291.60000000000025</c:v>
                </c:pt>
                <c:pt idx="325">
                  <c:v>292.50000000000023</c:v>
                </c:pt>
                <c:pt idx="326">
                  <c:v>293.4000000000002</c:v>
                </c:pt>
                <c:pt idx="327">
                  <c:v>294.30000000000018</c:v>
                </c:pt>
                <c:pt idx="328">
                  <c:v>295.20000000000016</c:v>
                </c:pt>
                <c:pt idx="329">
                  <c:v>296.10000000000014</c:v>
                </c:pt>
                <c:pt idx="330">
                  <c:v>297.00000000000011</c:v>
                </c:pt>
                <c:pt idx="331">
                  <c:v>297.90000000000009</c:v>
                </c:pt>
                <c:pt idx="332">
                  <c:v>298.80000000000007</c:v>
                </c:pt>
                <c:pt idx="333">
                  <c:v>299.70000000000005</c:v>
                </c:pt>
                <c:pt idx="334">
                  <c:v>300.60000000000002</c:v>
                </c:pt>
                <c:pt idx="335">
                  <c:v>301.5</c:v>
                </c:pt>
                <c:pt idx="336">
                  <c:v>302.39999999999998</c:v>
                </c:pt>
                <c:pt idx="337">
                  <c:v>303.29999999999995</c:v>
                </c:pt>
                <c:pt idx="338">
                  <c:v>304.19999999999993</c:v>
                </c:pt>
                <c:pt idx="339">
                  <c:v>305.09999999999991</c:v>
                </c:pt>
                <c:pt idx="340">
                  <c:v>305.99999999999989</c:v>
                </c:pt>
                <c:pt idx="341">
                  <c:v>306.89999999999986</c:v>
                </c:pt>
                <c:pt idx="342">
                  <c:v>307.79999999999984</c:v>
                </c:pt>
                <c:pt idx="343">
                  <c:v>308.69999999999982</c:v>
                </c:pt>
                <c:pt idx="344">
                  <c:v>309.5999999999998</c:v>
                </c:pt>
                <c:pt idx="345">
                  <c:v>310.49999999999977</c:v>
                </c:pt>
                <c:pt idx="346">
                  <c:v>311.39999999999975</c:v>
                </c:pt>
                <c:pt idx="347">
                  <c:v>312.29999999999973</c:v>
                </c:pt>
                <c:pt idx="348">
                  <c:v>313.1999999999997</c:v>
                </c:pt>
                <c:pt idx="349">
                  <c:v>314.09999999999968</c:v>
                </c:pt>
                <c:pt idx="350">
                  <c:v>314.99999999999966</c:v>
                </c:pt>
                <c:pt idx="351">
                  <c:v>315.89999999999964</c:v>
                </c:pt>
                <c:pt idx="352">
                  <c:v>316.79999999999961</c:v>
                </c:pt>
                <c:pt idx="353">
                  <c:v>317.69999999999959</c:v>
                </c:pt>
                <c:pt idx="354">
                  <c:v>318.59999999999957</c:v>
                </c:pt>
                <c:pt idx="355">
                  <c:v>319.49999999999955</c:v>
                </c:pt>
                <c:pt idx="356">
                  <c:v>320.39999999999952</c:v>
                </c:pt>
                <c:pt idx="357">
                  <c:v>321.2999999999995</c:v>
                </c:pt>
                <c:pt idx="358">
                  <c:v>322.19999999999948</c:v>
                </c:pt>
                <c:pt idx="359">
                  <c:v>323.09999999999945</c:v>
                </c:pt>
                <c:pt idx="360">
                  <c:v>323.99999999999943</c:v>
                </c:pt>
                <c:pt idx="361">
                  <c:v>324.89999999999941</c:v>
                </c:pt>
                <c:pt idx="362">
                  <c:v>325.79999999999939</c:v>
                </c:pt>
                <c:pt idx="363">
                  <c:v>326.69999999999936</c:v>
                </c:pt>
                <c:pt idx="364">
                  <c:v>327.59999999999934</c:v>
                </c:pt>
                <c:pt idx="365">
                  <c:v>328.49999999999932</c:v>
                </c:pt>
                <c:pt idx="366">
                  <c:v>329.3999999999993</c:v>
                </c:pt>
                <c:pt idx="367">
                  <c:v>330.29999999999927</c:v>
                </c:pt>
                <c:pt idx="368">
                  <c:v>331.19999999999925</c:v>
                </c:pt>
                <c:pt idx="369">
                  <c:v>332.09999999999923</c:v>
                </c:pt>
                <c:pt idx="370">
                  <c:v>332.9999999999992</c:v>
                </c:pt>
                <c:pt idx="371">
                  <c:v>333.89999999999918</c:v>
                </c:pt>
                <c:pt idx="372">
                  <c:v>334.79999999999916</c:v>
                </c:pt>
                <c:pt idx="373">
                  <c:v>335.69999999999914</c:v>
                </c:pt>
                <c:pt idx="374">
                  <c:v>336.59999999999911</c:v>
                </c:pt>
                <c:pt idx="375">
                  <c:v>337.49999999999909</c:v>
                </c:pt>
                <c:pt idx="376">
                  <c:v>338.39999999999907</c:v>
                </c:pt>
                <c:pt idx="377">
                  <c:v>339.29999999999905</c:v>
                </c:pt>
              </c:numCache>
            </c:numRef>
          </c:cat>
          <c:val>
            <c:numRef>
              <c:f>合成波のつくり方!$CF$43:$CF$420</c:f>
              <c:numCache>
                <c:formatCode>0.000</c:formatCode>
                <c:ptCount val="3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1E-3</c:v>
                </c:pt>
                <c:pt idx="87">
                  <c:v>1.204E-3</c:v>
                </c:pt>
                <c:pt idx="88">
                  <c:v>1.4496136559564799E-3</c:v>
                </c:pt>
                <c:pt idx="89">
                  <c:v>1.7453286216114736E-3</c:v>
                </c:pt>
                <c:pt idx="90">
                  <c:v>2.101363245733818E-3</c:v>
                </c:pt>
                <c:pt idx="91">
                  <c:v>2.5300192605146434E-3</c:v>
                </c:pt>
                <c:pt idx="92">
                  <c:v>3.0461062465053975E-3</c:v>
                </c:pt>
                <c:pt idx="93">
                  <c:v>3.6674524384418027E-3</c:v>
                </c:pt>
                <c:pt idx="94">
                  <c:v>4.4155193721843213E-3</c:v>
                </c:pt>
                <c:pt idx="95">
                  <c:v>5.3161413919599774E-3</c:v>
                </c:pt>
                <c:pt idx="96">
                  <c:v>6.4004152509407001E-3</c:v>
                </c:pt>
                <c:pt idx="97" formatCode="#,##0.000;[Red]\-#,##0.000">
                  <c:v>7.7057700783945728E-3</c:v>
                </c:pt>
                <c:pt idx="98" formatCode="0.000_ ">
                  <c:v>9.277254006859699E-3</c:v>
                </c:pt>
                <c:pt idx="99" formatCode="0.000_ ">
                  <c:v>1.116908093135865E-2</c:v>
                </c:pt>
                <c:pt idx="100" formatCode="0.000_ ">
                  <c:v>1.3446489414688258E-2</c:v>
                </c:pt>
                <c:pt idx="101" formatCode="0.000_ ">
                  <c:v>1.6187975891311067E-2</c:v>
                </c:pt>
                <c:pt idx="102" formatCode="0.000_ ">
                  <c:v>1.9487976317840553E-2</c:v>
                </c:pt>
                <c:pt idx="103" formatCode="0.000_ ">
                  <c:v>2.3460084555276199E-2</c:v>
                </c:pt>
                <c:pt idx="104" formatCode="0.000_ ">
                  <c:v>2.8240912348184814E-2</c:v>
                </c:pt>
                <c:pt idx="105" formatCode="0.000_ ">
                  <c:v>3.3994715091720924E-2</c:v>
                </c:pt>
                <c:pt idx="106" formatCode="0.000_ ">
                  <c:v>4.0918929927416053E-2</c:v>
                </c:pt>
                <c:pt idx="107" formatCode="0.000_ ">
                  <c:v>4.9250798295646846E-2</c:v>
                </c:pt>
                <c:pt idx="108" formatCode="0.000_ ">
                  <c:v>5.9275273977042929E-2</c:v>
                </c:pt>
                <c:pt idx="109" formatCode="0.000_ ">
                  <c:v>7.1334449723793894E-2</c:v>
                </c:pt>
                <c:pt idx="110" formatCode="0.000_ ">
                  <c:v>8.5838770276412235E-2</c:v>
                </c:pt>
                <c:pt idx="111" formatCode="0.000_ ">
                  <c:v>0.10328033573405371</c:v>
                </c:pt>
                <c:pt idx="112" formatCode="0.000_ ">
                  <c:v>0.12424863481435036</c:v>
                </c:pt>
                <c:pt idx="113" formatCode="0.000_ ">
                  <c:v>0.14944907901986465</c:v>
                </c:pt>
                <c:pt idx="114" formatCode="0.000_ ">
                  <c:v>0.17972473058792066</c:v>
                </c:pt>
                <c:pt idx="115" formatCode="0.000_ ">
                  <c:v>0.21608162084864746</c:v>
                </c:pt>
                <c:pt idx="116" formatCode="0.000_ ">
                  <c:v>0.25971802858713966</c:v>
                </c:pt>
                <c:pt idx="117" formatCode="0.000_ ">
                  <c:v>0.3120580117530069</c:v>
                </c:pt>
                <c:pt idx="118" formatCode="0.000_ ">
                  <c:v>0.37478933411744297</c:v>
                </c:pt>
                <c:pt idx="119" formatCode="0.000_ ">
                  <c:v>0.44990566469987747</c:v>
                </c:pt>
                <c:pt idx="120" formatCode="0.000_ ">
                  <c:v>0.53975250242578676</c:v>
                </c:pt>
                <c:pt idx="121" formatCode="0.000_ ">
                  <c:v>0.64707562640596572</c:v>
                </c:pt>
                <c:pt idx="122" formatCode="0.000_ ">
                  <c:v>0.77506991119469193</c:v>
                </c:pt>
                <c:pt idx="123" formatCode="0.000_ ">
                  <c:v>0.92742497818663083</c:v>
                </c:pt>
                <c:pt idx="124" formatCode="0.000_ ">
                  <c:v>1.1083622715713541</c:v>
                </c:pt>
                <c:pt idx="125" formatCode="0.000_ ">
                  <c:v>1.3226556504382037</c:v>
                </c:pt>
                <c:pt idx="126" formatCode="0.000_ ">
                  <c:v>1.5756244200582525</c:v>
                </c:pt>
                <c:pt idx="127" formatCode="0.000_ ">
                  <c:v>1.8730839293158721</c:v>
                </c:pt>
                <c:pt idx="128" formatCode="0.000_ ">
                  <c:v>2.221234679559593</c:v>
                </c:pt>
                <c:pt idx="129" formatCode="0.000_ ">
                  <c:v>2.6264668998496239</c:v>
                </c:pt>
                <c:pt idx="130" formatCode="0.000_ ">
                  <c:v>3.0950548303258274</c:v>
                </c:pt>
                <c:pt idx="131" formatCode="0.000_ ">
                  <c:v>3.632715287489841</c:v>
                </c:pt>
                <c:pt idx="132" formatCode="0.000_ ">
                  <c:v>4.2440110012040853</c:v>
                </c:pt>
                <c:pt idx="133" formatCode="0.000_ ">
                  <c:v>4.93159386030446</c:v>
                </c:pt>
                <c:pt idx="134" formatCode="0.000_ ">
                  <c:v>5.6953096847706561</c:v>
                </c:pt>
                <c:pt idx="135" formatCode="0.000_ ">
                  <c:v>6.5312261138633376</c:v>
                </c:pt>
                <c:pt idx="136" formatCode="0.000_ ">
                  <c:v>7.4306966289913667</c:v>
                </c:pt>
                <c:pt idx="137" formatCode="0.000_ ">
                  <c:v>8.3796282236353132</c:v>
                </c:pt>
                <c:pt idx="138" formatCode="0.000_ ">
                  <c:v>9.3581612295024392</c:v>
                </c:pt>
                <c:pt idx="139" formatCode="0.000_ ">
                  <c:v>10.340973889579379</c:v>
                </c:pt>
                <c:pt idx="140" formatCode="0.000_ ">
                  <c:v>11.298367943463408</c:v>
                </c:pt>
                <c:pt idx="141" formatCode="0.000_ ">
                  <c:v>12.198163787286783</c:v>
                </c:pt>
                <c:pt idx="142" formatCode="0.000_ ">
                  <c:v>13.008250320402741</c:v>
                </c:pt>
                <c:pt idx="143" formatCode="0.000_ ">
                  <c:v>13.699443758330251</c:v>
                </c:pt>
                <c:pt idx="144" formatCode="0.000_ ">
                  <c:v>14.248180968631377</c:v>
                </c:pt>
                <c:pt idx="145" formatCode="0.000_ ">
                  <c:v>14.638566707373036</c:v>
                </c:pt>
                <c:pt idx="146" formatCode="0.000_ ">
                  <c:v>14.863427488331448</c:v>
                </c:pt>
                <c:pt idx="147" formatCode="0.000_ ">
                  <c:v>14.924255956502803</c:v>
                </c:pt>
                <c:pt idx="148" formatCode="0.000_ ">
                  <c:v>14.830175864444223</c:v>
                </c:pt>
                <c:pt idx="149" formatCode="0.000_ ">
                  <c:v>14.596236768607579</c:v>
                </c:pt>
                <c:pt idx="150" formatCode="0.000_ ">
                  <c:v>14.241415316741</c:v>
                </c:pt>
                <c:pt idx="151" formatCode="0.000_ ">
                  <c:v>13.786662501654137</c:v>
                </c:pt>
                <c:pt idx="152" formatCode="0.000_ ">
                  <c:v>13.253234029027542</c:v>
                </c:pt>
                <c:pt idx="153" formatCode="0.000_ ">
                  <c:v>12.661422182150412</c:v>
                </c:pt>
                <c:pt idx="154" formatCode="0.000_ ">
                  <c:v>12.029707623891795</c:v>
                </c:pt>
                <c:pt idx="155" formatCode="0.000_ ">
                  <c:v>11.374284085485451</c:v>
                </c:pt>
                <c:pt idx="156" formatCode="0.000_ ">
                  <c:v>10.708877501722563</c:v>
                </c:pt>
                <c:pt idx="157" formatCode="0.000_ ">
                  <c:v>10.044775197142524</c:v>
                </c:pt>
                <c:pt idx="158" formatCode="0.000_ ">
                  <c:v>9.3909897809421139</c:v>
                </c:pt>
                <c:pt idx="159" formatCode="0.000_ ">
                  <c:v>8.7544979184424623</c:v>
                </c:pt>
                <c:pt idx="160" formatCode="0.000_ ">
                  <c:v>8.1405105453175661</c:v>
                </c:pt>
                <c:pt idx="161" formatCode="0.000_ ">
                  <c:v>7.5527454683453525</c:v>
                </c:pt>
                <c:pt idx="162" formatCode="0.000_ ">
                  <c:v>6.9936845863534947</c:v>
                </c:pt>
                <c:pt idx="163" formatCode="0.000_ ">
                  <c:v>6.4648061532918</c:v>
                </c:pt>
                <c:pt idx="164" formatCode="0.000_ ">
                  <c:v>5.9667880597233101</c:v>
                </c:pt>
                <c:pt idx="165" formatCode="0.000_ ">
                  <c:v>5.4996816353765636</c:v>
                </c:pt>
                <c:pt idx="166" formatCode="0.000_ ">
                  <c:v>5.0630575440566341</c:v>
                </c:pt>
                <c:pt idx="167" formatCode="0.000_ ">
                  <c:v>4.6561264198024119</c:v>
                </c:pt>
                <c:pt idx="168" formatCode="0.000_ ">
                  <c:v>4.2778373309658555</c:v>
                </c:pt>
                <c:pt idx="169" formatCode="0.000_ ">
                  <c:v>3.9269572063122933</c:v>
                </c:pt>
                <c:pt idx="170" formatCode="0.000_ ">
                  <c:v>3.6021341834138161</c:v>
                </c:pt>
                <c:pt idx="171" formatCode="0.000_ ">
                  <c:v>3.3019475545146526</c:v>
                </c:pt>
                <c:pt idx="172" formatCode="0.000_ ">
                  <c:v>3.0249466572138521</c:v>
                </c:pt>
                <c:pt idx="173" formatCode="0.000_ ">
                  <c:v>2.7696807272908002</c:v>
                </c:pt>
                <c:pt idx="174" formatCode="0.000_ ">
                  <c:v>2.5347214211037117</c:v>
                </c:pt>
                <c:pt idx="175" formatCode="0.000_ ">
                  <c:v>2.3186794360266827</c:v>
                </c:pt>
                <c:pt idx="176" formatCode="0.000_ ">
                  <c:v>2.1202164131811987</c:v>
                </c:pt>
                <c:pt idx="177" formatCode="0.000_ ">
                  <c:v>1.9380530970560252</c:v>
                </c:pt>
                <c:pt idx="178" formatCode="0.000_ ">
                  <c:v>1.7709745491312536</c:v>
                </c:pt>
                <c:pt idx="179" formatCode="0.000_ ">
                  <c:v>1.6178330639633507</c:v>
                </c:pt>
                <c:pt idx="180" formatCode="0.000_ ">
                  <c:v>1.4775493126703978</c:v>
                </c:pt>
                <c:pt idx="181" formatCode="0.000_ ">
                  <c:v>1.3491121367772547</c:v>
                </c:pt>
                <c:pt idx="182" formatCode="0.000_ ">
                  <c:v>1.2315773316129253</c:v>
                </c:pt>
                <c:pt idx="183" formatCode="0.000_ ">
                  <c:v>1.124065689936371</c:v>
                </c:pt>
                <c:pt idx="184" formatCode="0.000_ ">
                  <c:v>1.0257605206304101</c:v>
                </c:pt>
                <c:pt idx="185" formatCode="0.000_ ">
                  <c:v>0.93590481194897279</c:v>
                </c:pt>
                <c:pt idx="186" formatCode="0.000_ ">
                  <c:v>0.853798172076499</c:v>
                </c:pt>
                <c:pt idx="187" formatCode="0.000_ ">
                  <c:v>0.77879365010839841</c:v>
                </c:pt>
                <c:pt idx="188" formatCode="0.000_ ">
                  <c:v>0.7102945166991832</c:v>
                </c:pt>
                <c:pt idx="189" formatCode="0.000_ ">
                  <c:v>0.64775106448427577</c:v>
                </c:pt>
                <c:pt idx="190" formatCode="0.000_ ">
                  <c:v>0.59065747308469008</c:v>
                </c:pt>
                <c:pt idx="191" formatCode="0.000_ ">
                  <c:v>0.53854877132986678</c:v>
                </c:pt>
                <c:pt idx="192" formatCode="0.000_ ">
                  <c:v>0.49099791969228468</c:v>
                </c:pt>
                <c:pt idx="193" formatCode="0.000_ ">
                  <c:v>0.44761302833511812</c:v>
                </c:pt>
                <c:pt idx="194" formatCode="0.000_ ">
                  <c:v>0.4080347202368812</c:v>
                </c:pt>
                <c:pt idx="195" formatCode="0.000_ ">
                  <c:v>0.37193364425323139</c:v>
                </c:pt>
                <c:pt idx="196" formatCode="0.000_ ">
                  <c:v>0.33900813944414743</c:v>
                </c:pt>
                <c:pt idx="197" formatCode="0.000_ ">
                  <c:v>0.30898204932165474</c:v>
                </c:pt>
                <c:pt idx="198" formatCode="0.000_ ">
                  <c:v>0.2816026826862118</c:v>
                </c:pt>
                <c:pt idx="199" formatCode="0.000_ ">
                  <c:v>0.25663891627848162</c:v>
                </c:pt>
                <c:pt idx="200" formatCode="0.000_ ">
                  <c:v>0.23387943346381651</c:v>
                </c:pt>
                <c:pt idx="201" formatCode="0.000_ ">
                  <c:v>0.21313109249742421</c:v>
                </c:pt>
                <c:pt idx="202" formatCode="0.000_ ">
                  <c:v>0.19421741751459784</c:v>
                </c:pt>
                <c:pt idx="203" formatCode="0.000_ ">
                  <c:v>0.17697720519274468</c:v>
                </c:pt>
                <c:pt idx="204" formatCode="0.000_ ">
                  <c:v>0.1612632399921311</c:v>
                </c:pt>
                <c:pt idx="205" formatCode="0.000_ ">
                  <c:v>0.14694111096171228</c:v>
                </c:pt>
                <c:pt idx="206" formatCode="0.000_ ">
                  <c:v>0.1338881232643282</c:v>
                </c:pt>
                <c:pt idx="207" formatCode="0.000_ ">
                  <c:v>0.12199229780740958</c:v>
                </c:pt>
                <c:pt idx="208" formatCode="0.000_ ">
                  <c:v>0.11115145264173845</c:v>
                </c:pt>
                <c:pt idx="209" formatCode="0.000_ ">
                  <c:v>0.10127236009646948</c:v>
                </c:pt>
                <c:pt idx="210" formatCode="0.000_ ">
                  <c:v>9.2269973941599248E-2</c:v>
                </c:pt>
                <c:pt idx="211" formatCode="0.000_ ">
                  <c:v>8.4066721200122624E-2</c:v>
                </c:pt>
                <c:pt idx="212" formatCode="0.000_ ">
                  <c:v>7.659185356415503E-2</c:v>
                </c:pt>
                <c:pt idx="213" formatCode="0.000_ ">
                  <c:v>6.9780853696980921E-2</c:v>
                </c:pt>
                <c:pt idx="214" formatCode="0.000_ ">
                  <c:v>6.3574892022354834E-2</c:v>
                </c:pt>
                <c:pt idx="215" formatCode="0.000_ ">
                  <c:v>5.7920329910580194E-2</c:v>
                </c:pt>
                <c:pt idx="216" formatCode="0.000_ ">
                  <c:v>5.2768265465945707E-2</c:v>
                </c:pt>
                <c:pt idx="217" formatCode="0.000_ ">
                  <c:v>4.807411840072353E-2</c:v>
                </c:pt>
                <c:pt idx="218" formatCode="0.000_ ">
                  <c:v>4.3797250746378039E-2</c:v>
                </c:pt>
                <c:pt idx="219" formatCode="0.000_ ">
                  <c:v>3.9900620402568934E-2</c:v>
                </c:pt>
                <c:pt idx="220" formatCode="0.000_ ">
                  <c:v>3.6350464758944663E-2</c:v>
                </c:pt>
                <c:pt idx="221" formatCode="0.000_ ">
                  <c:v>3.3116011843841012E-2</c:v>
                </c:pt>
                <c:pt idx="222" formatCode="0.000_ ">
                  <c:v>3.0169216658231791E-2</c:v>
                </c:pt>
                <c:pt idx="223" formatCode="0.000_ ">
                  <c:v>2.7484520543157979E-2</c:v>
                </c:pt>
                <c:pt idx="224" formatCode="0.000_ ">
                  <c:v>2.5038631605011179E-2</c:v>
                </c:pt>
                <c:pt idx="225" formatCode="0.000_ ">
                  <c:v>2.2810324386146427E-2</c:v>
                </c:pt>
                <c:pt idx="226" formatCode="0.000_ ">
                  <c:v>2.0780257119059925E-2</c:v>
                </c:pt>
                <c:pt idx="227" formatCode="0.000_ ">
                  <c:v>1.8930805041515217E-2</c:v>
                </c:pt>
                <c:pt idx="228" formatCode="0.000_ ">
                  <c:v>1.7245908378261253E-2</c:v>
                </c:pt>
                <c:pt idx="229" formatCode="0.000_ ">
                  <c:v>1.5710933713071036E-2</c:v>
                </c:pt>
                <c:pt idx="230" formatCode="0.000_ ">
                  <c:v>1.4312547583433663E-2</c:v>
                </c:pt>
                <c:pt idx="231" formatCode="0.000_ ">
                  <c:v>1.3038601230023398E-2</c:v>
                </c:pt>
                <c:pt idx="232" formatCode="0.000_ ">
                  <c:v>1.187802552468592E-2</c:v>
                </c:pt>
                <c:pt idx="233" formatCode="0.000_ ">
                  <c:v>1.0820735184730397E-2</c:v>
                </c:pt>
                <c:pt idx="234" formatCode="0.000_ ">
                  <c:v>9.8575414583703721E-3</c:v>
                </c:pt>
                <c:pt idx="235" formatCode="0.000_ ">
                  <c:v>8.9800725367556317E-3</c:v>
                </c:pt>
                <c:pt idx="236" formatCode="0.000_ ">
                  <c:v>8.1807010126872109E-3</c:v>
                </c:pt>
                <c:pt idx="237" formatCode="0.000_ ">
                  <c:v>7.4524777652807302E-3</c:v>
                </c:pt>
                <c:pt idx="238" formatCode="0.000_ ">
                  <c:v>6.7890717039794345E-3</c:v>
                </c:pt>
                <c:pt idx="239" formatCode="0.000_ ">
                  <c:v>6.1847148548267589E-3</c:v>
                </c:pt>
                <c:pt idx="240" formatCode="0.000_ ">
                  <c:v>5.634152317168158E-3</c:v>
                </c:pt>
                <c:pt idx="241" formatCode="0.000_ ">
                  <c:v>5.1325966603145336E-3</c:v>
                </c:pt>
                <c:pt idx="242" formatCode="0.000_ ">
                  <c:v>4.6756863674893177E-3</c:v>
                </c:pt>
                <c:pt idx="243" formatCode="0.000_ ">
                  <c:v>4.2594479688975364E-3</c:v>
                </c:pt>
                <c:pt idx="244" formatCode="0.000_ ">
                  <c:v>3.880261537273986E-3</c:v>
                </c:pt>
                <c:pt idx="245" formatCode="0.000_ ">
                  <c:v>3.5348292480429431E-3</c:v>
                </c:pt>
                <c:pt idx="246" formatCode="0.000_ ">
                  <c:v>3.2201467324872749E-3</c:v>
                </c:pt>
                <c:pt idx="247" formatCode="0.000_ ">
                  <c:v>2.9334769762949619E-3</c:v>
                </c:pt>
                <c:pt idx="248" formatCode="0.000_ ">
                  <c:v>2.6723265377229478E-3</c:v>
                </c:pt>
                <c:pt idx="249" formatCode="0.000_ ">
                  <c:v>2.43442387957256E-3</c:v>
                </c:pt>
                <c:pt idx="250" formatCode="0.000_ ">
                  <c:v>2.2176996273732224E-3</c:v>
                </c:pt>
                <c:pt idx="251" formatCode="0.000_ ">
                  <c:v>2.0202685827735386E-3</c:v>
                </c:pt>
                <c:pt idx="252" formatCode="0.000_ ">
                  <c:v>1.8404133362800491E-3</c:v>
                </c:pt>
                <c:pt idx="253" formatCode="0.000_ ">
                  <c:v>1.6765693372912858E-3</c:v>
                </c:pt>
                <c:pt idx="254" formatCode="0.000_ ">
                  <c:v>1.5273112919644682E-3</c:v>
                </c:pt>
                <c:pt idx="255" formatCode="0.000_ ">
                  <c:v>1.3913407709307791E-3</c:v>
                </c:pt>
                <c:pt idx="256" formatCode="0.000_ ">
                  <c:v>1.2674749193398557E-3</c:v>
                </c:pt>
                <c:pt idx="257" formatCode="0.000_ ">
                  <c:v>1.1546361712538526E-3</c:v>
                </c:pt>
                <c:pt idx="258" formatCode="0.000_ ">
                  <c:v>1.0518428791073825E-3</c:v>
                </c:pt>
                <c:pt idx="259" formatCode="0.000_ ">
                  <c:v>9.582007768760034E-4</c:v>
                </c:pt>
                <c:pt idx="260" formatCode="0.000_ ">
                  <c:v>8.7289520282041763E-4</c:v>
                </c:pt>
                <c:pt idx="261" formatCode="0.000_ ">
                  <c:v>7.9518401425803377E-4</c:v>
                </c:pt>
                <c:pt idx="262" formatCode="0.000_ ">
                  <c:v>7.2439113281444099E-4</c:v>
                </c:pt>
                <c:pt idx="263" formatCode="0.000_ ">
                  <c:v>6.5990066407617582E-4</c:v>
                </c:pt>
                <c:pt idx="264" formatCode="0.000_ ">
                  <c:v>6.0115154054992065E-4</c:v>
                </c:pt>
                <c:pt idx="265" formatCode="0.000_ ">
                  <c:v>5.4763264137483588E-4</c:v>
                </c:pt>
                <c:pt idx="266" formatCode="0.000_ ">
                  <c:v>4.9887834637320856E-4</c:v>
                </c:pt>
                <c:pt idx="267" formatCode="0.000_ ">
                  <c:v>4.5446448579567476E-4</c:v>
                </c:pt>
                <c:pt idx="268" formatCode="0.000_ ">
                  <c:v>4.1400465055346926E-4</c:v>
                </c:pt>
                <c:pt idx="269" formatCode="0.000_ ">
                  <c:v>3.7714683086114976E-4</c:v>
                </c:pt>
                <c:pt idx="270" formatCode="0.000_ ">
                  <c:v>3.4357035406607742E-4</c:v>
                </c:pt>
                <c:pt idx="271" formatCode="0.000_ ">
                  <c:v>3.1298309504027889E-4</c:v>
                </c:pt>
                <c:pt idx="272" formatCode="0.000_ ">
                  <c:v>2.8511893487864927E-4</c:v>
                </c:pt>
                <c:pt idx="273" formatCode="0.000_ ">
                  <c:v>2.5973544580528031E-4</c:v>
                </c:pt>
                <c:pt idx="274" formatCode="0.000_ ">
                  <c:v>2.3661178215569366E-4</c:v>
                </c:pt>
                <c:pt idx="275" formatCode="0.000_ ">
                  <c:v>2.1554675909396032E-4</c:v>
                </c:pt>
                <c:pt idx="276" formatCode="0.000_ ">
                  <c:v>1.9635710235561238E-4</c:v>
                </c:pt>
                <c:pt idx="277" formatCode="0.000_ ">
                  <c:v>1.7887585379405195E-4</c:v>
                </c:pt>
                <c:pt idx="278" formatCode="0.000_ ">
                  <c:v>1.6295091886272704E-4</c:v>
                </c:pt>
                <c:pt idx="279" formatCode="0.000_ ">
                  <c:v>1.4844374339942351E-4</c:v>
                </c:pt>
                <c:pt idx="280" formatCode="0.000_ ">
                  <c:v>1.3522810820332701E-4</c:v>
                </c:pt>
                <c:pt idx="281" formatCode="0.000_ ">
                  <c:v>1.2318903091979361E-4</c:v>
                </c:pt>
                <c:pt idx="282" formatCode="0.000_ ">
                  <c:v>1.1222176568092561E-4</c:v>
                </c:pt>
                <c:pt idx="283" formatCode="0.000_ ">
                  <c:v>1.0223089180018235E-4</c:v>
                </c:pt>
                <c:pt idx="284" formatCode="0.000_ ">
                  <c:v>9.3129483593746044E-5</c:v>
                </c:pt>
                <c:pt idx="285" formatCode="0.000_ ">
                  <c:v>8.4838354106938043E-5</c:v>
                </c:pt>
                <c:pt idx="286" formatCode="0.000_ ">
                  <c:v>7.7285366166769787E-5</c:v>
                </c:pt>
                <c:pt idx="287" formatCode="0.000_ ">
                  <c:v>7.0404804767300189E-5</c:v>
                </c:pt>
                <c:pt idx="288" formatCode="0.000_ ">
                  <c:v>6.4136805327945562E-5</c:v>
                </c:pt>
                <c:pt idx="289" formatCode="0.000_ ">
                  <c:v>5.842683285088537E-5</c:v>
                </c:pt>
                <c:pt idx="290" formatCode="0.000_ ">
                  <c:v>5.322520744645092E-5</c:v>
                </c:pt>
                <c:pt idx="291" formatCode="0.000_ ">
                  <c:v>4.8486672098723284E-5</c:v>
                </c:pt>
                <c:pt idx="292" formatCode="0.000_ ">
                  <c:v>4.4169998911006893E-5</c:v>
                </c:pt>
                <c:pt idx="293" formatCode="0.000_ ">
                  <c:v>4.0237630405581226E-5</c:v>
                </c:pt>
                <c:pt idx="294" formatCode="0.000_ ">
                  <c:v>3.6655352757074535E-5</c:v>
                </c:pt>
                <c:pt idx="295" formatCode="0.000_ ">
                  <c:v>3.3391998116602667E-5</c:v>
                </c:pt>
                <c:pt idx="296" formatCode="0.000_ ">
                  <c:v>3.0419173436887378E-5</c:v>
                </c:pt>
                <c:pt idx="297" formatCode="0.000_ ">
                  <c:v>2.7711013439113713E-5</c:v>
                </c:pt>
                <c:pt idx="298" formatCode="0.000_ ">
                  <c:v>2.524395557230902E-5</c:v>
                </c:pt>
                <c:pt idx="299" formatCode="0.000_ ">
                  <c:v>2.2996535007354142E-5</c:v>
                </c:pt>
                <c:pt idx="300" formatCode="0.000_ ">
                  <c:v>2.0949197882033695E-5</c:v>
                </c:pt>
                <c:pt idx="301" formatCode="0.000_ ">
                  <c:v>1.9084131172313444E-5</c:v>
                </c:pt>
                <c:pt idx="302" formatCode="0.000_ ">
                  <c:v>1.7385107709679321E-5</c:v>
                </c:pt>
                <c:pt idx="303" formatCode="0.000_ ">
                  <c:v>1.5837344996142796E-5</c:v>
                </c:pt>
                <c:pt idx="304" formatCode="0.000_ ">
                  <c:v>1.4427376588557362E-5</c:v>
                </c:pt>
                <c:pt idx="305" formatCode="0.000_ ">
                  <c:v>1.3142934933244774E-5</c:v>
                </c:pt>
                <c:pt idx="306" formatCode="0.000_ ">
                  <c:v>1.1972844631548784E-5</c:v>
                </c:pt>
                <c:pt idx="307" formatCode="0.000_ ">
                  <c:v>1.0906925207684839E-5</c:v>
                </c:pt>
                <c:pt idx="308" formatCode="0.000_ ">
                  <c:v>9.9359025329261453E-6</c:v>
                </c:pt>
                <c:pt idx="309" formatCode="0.000_ ">
                  <c:v>9.0513281354786585E-6</c:v>
                </c:pt>
                <c:pt idx="310" formatCode="0.000_ ">
                  <c:v>8.2455056940051692E-6</c:v>
                </c:pt>
                <c:pt idx="311" formatCode="0.000_ ">
                  <c:v>7.5114240752585788E-6</c:v>
                </c:pt>
                <c:pt idx="312" formatCode="0.000_ ">
                  <c:v>6.8426963332203114E-6</c:v>
                </c:pt>
                <c:pt idx="313" formatCode="0.000_ ">
                  <c:v>6.2335041390070155E-6</c:v>
                </c:pt>
                <c:pt idx="314" formatCode="0.000_ ">
                  <c:v>5.6785471580584047E-6</c:v>
                </c:pt>
                <c:pt idx="315" formatCode="0.000_ ">
                  <c:v>5.172996934162369E-6</c:v>
                </c:pt>
                <c:pt idx="316" formatCode="0.000_ ">
                  <c:v>4.7124548790848546E-6</c:v>
                </c:pt>
                <c:pt idx="317" formatCode="0.000_ ">
                  <c:v>4.292914002292493E-6</c:v>
                </c:pt>
                <c:pt idx="318" formatCode="0.000_ ">
                  <c:v>3.9107240477964585E-6</c:v>
                </c:pt>
                <c:pt idx="319" formatCode="0.000_ ">
                  <c:v>3.5625597347895281E-6</c:v>
                </c:pt>
                <c:pt idx="320" formatCode="0.000_ ">
                  <c:v>3.24539182575278E-6</c:v>
                </c:pt>
                <c:pt idx="321" formatCode="0.000_ ">
                  <c:v>2.9564607703087268E-6</c:v>
                </c:pt>
                <c:pt idx="322" formatCode="0.000_ ">
                  <c:v>2.6932526955079294E-6</c:v>
                </c:pt>
                <c:pt idx="323" formatCode="0.000_ ">
                  <c:v>2.453477533651293E-6</c:v>
                </c:pt>
                <c:pt idx="324" formatCode="0.000_ ">
                  <c:v>2.2350490973478979E-6</c:v>
                </c:pt>
                <c:pt idx="325" formatCode="0.000_ ">
                  <c:v>2.0360669284501779E-6</c:v>
                </c:pt>
                <c:pt idx="326" formatCode="0.000_ ">
                  <c:v>1.854799762941925E-6</c:v>
                </c:pt>
                <c:pt idx="327" formatCode="0.000_ ">
                  <c:v>1.689670467914248E-6</c:v>
                </c:pt>
                <c:pt idx="328" formatCode="0.000_ ">
                  <c:v>1.5392423195725747E-6</c:v>
                </c:pt>
                <c:pt idx="329" formatCode="0.000_ ">
                  <c:v>1.402206502885484E-6</c:v>
                </c:pt>
                <c:pt idx="330" formatCode="0.000_ ">
                  <c:v>1.2773707241151098E-6</c:v>
                </c:pt>
                <c:pt idx="331" formatCode="0.000_ ">
                  <c:v>1.1636488371515475E-6</c:v>
                </c:pt>
                <c:pt idx="332" formatCode="0.000_ ">
                  <c:v>1.0600513933943502E-6</c:v>
                </c:pt>
                <c:pt idx="333" formatCode="0.000_ ">
                  <c:v>9.6567703295958249E-7</c:v>
                </c:pt>
                <c:pt idx="334" formatCode="0.000_ ">
                  <c:v>8.7970464231091003E-7</c:v>
                </c:pt>
                <c:pt idx="335" formatCode="0.000_ ">
                  <c:v>8.0138621008152218E-7</c:v>
                </c:pt>
                <c:pt idx="336" formatCode="0.000_ ">
                  <c:v>7.3004031892834931E-7</c:v>
                </c:pt>
                <c:pt idx="337" formatCode="0.000_ ">
                  <c:v>6.6504621679387986E-7</c:v>
                </c:pt>
                <c:pt idx="338" formatCode="0.000_ ">
                  <c:v>6.0583841599206309E-7</c:v>
                </c:pt>
                <c:pt idx="339" formatCode="0.000_ ">
                  <c:v>5.5190177312715768E-7</c:v>
                </c:pt>
                <c:pt idx="340" formatCode="0.000_ ">
                  <c:v>5.0276700703791271E-7</c:v>
                </c:pt>
                <c:pt idx="341" formatCode="0.000_ ">
                  <c:v>4.5800661577054218E-7</c:v>
                </c:pt>
                <c:pt idx="342" formatCode="0.000_ ">
                  <c:v>4.1723115705573937E-7</c:v>
                </c:pt>
                <c:pt idx="343" formatCode="0.000_ ">
                  <c:v>3.8008585992767273E-7</c:v>
                </c:pt>
                <c:pt idx="344" formatCode="0.000_ ">
                  <c:v>3.4624753800403689E-7</c:v>
                </c:pt>
                <c:pt idx="345" formatCode="0.000_ ">
                  <c:v>3.1542177757085959E-7</c:v>
                </c:pt>
                <c:pt idx="346" formatCode="0.000_ ">
                  <c:v>2.8734037600672885E-7</c:v>
                </c:pt>
                <c:pt idx="347" formatCode="0.000_ ">
                  <c:v>2.6175900825920567E-7</c:v>
                </c:pt>
                <c:pt idx="348" formatCode="0.000_ ">
                  <c:v>2.3845510107037599E-7</c:v>
                </c:pt>
                <c:pt idx="349" formatCode="0.000_ ">
                  <c:v>2.1722589645603651E-7</c:v>
                </c:pt>
                <c:pt idx="350" formatCode="0.000_ ">
                  <c:v>1.9788668758962711E-7</c:v>
                </c:pt>
                <c:pt idx="351" formatCode="0.000_ ">
                  <c:v>1.8026921174204706E-7</c:v>
                </c:pt>
                <c:pt idx="352" formatCode="0.000_ ">
                  <c:v>1.6422018629497106E-7</c:v>
                </c:pt>
                <c:pt idx="353" formatCode="0.000_ ">
                  <c:v>1.4959997509010565E-7</c:v>
                </c:pt>
                <c:pt idx="354" formatCode="0.000_ ">
                  <c:v>1.3628137351082742E-7</c:v>
                </c:pt>
                <c:pt idx="355" formatCode="0.000_ ">
                  <c:v>1.2414850172568611E-7</c:v>
                </c:pt>
                <c:pt idx="356" formatCode="0.000_ ">
                  <c:v>1.1309579646432889E-7</c:v>
                </c:pt>
                <c:pt idx="357" formatCode="0.000_ ">
                  <c:v>1.0302709255369275E-7</c:v>
                </c:pt>
                <c:pt idx="358" formatCode="0.000_ ">
                  <c:v>9.385478622327993E-8</c:v>
                </c:pt>
                <c:pt idx="359" formatCode="0.000_ ">
                  <c:v>8.5499072899771085E-8</c:v>
                </c:pt>
                <c:pt idx="360" formatCode="0.000_ ">
                  <c:v>7.7887252859332609E-8</c:v>
                </c:pt>
                <c:pt idx="361" formatCode="0.000_ ">
                  <c:v>7.0953098696377257E-8</c:v>
                </c:pt>
                <c:pt idx="362" formatCode="0.000_ ">
                  <c:v>1.8026921174204706E-7</c:v>
                </c:pt>
                <c:pt idx="363" formatCode="0.000_ ">
                  <c:v>1.6422018629497106E-7</c:v>
                </c:pt>
                <c:pt idx="364" formatCode="0.000_ ">
                  <c:v>1.4959997509010565E-7</c:v>
                </c:pt>
                <c:pt idx="365" formatCode="0.000_ ">
                  <c:v>1.3628137351082742E-7</c:v>
                </c:pt>
                <c:pt idx="366" formatCode="0.000_ ">
                  <c:v>1.2414850172568611E-7</c:v>
                </c:pt>
                <c:pt idx="367" formatCode="0.000_ ">
                  <c:v>1.1309579646432889E-7</c:v>
                </c:pt>
                <c:pt idx="368" formatCode="0.000_ ">
                  <c:v>1.0302709255369275E-7</c:v>
                </c:pt>
                <c:pt idx="369" formatCode="0.000_ ">
                  <c:v>9.385478622327993E-8</c:v>
                </c:pt>
                <c:pt idx="370" formatCode="0.000_ ">
                  <c:v>8.5499072899771085E-8</c:v>
                </c:pt>
                <c:pt idx="371" formatCode="0.000_ ">
                  <c:v>7.7887252859332609E-8</c:v>
                </c:pt>
                <c:pt idx="372" formatCode="0.000_ ">
                  <c:v>7.0953098696377257E-8</c:v>
                </c:pt>
                <c:pt idx="373" formatCode="#,##0.000;[Red]\-#,##0.000">
                  <c:v>1.0302709255369275E-7</c:v>
                </c:pt>
                <c:pt idx="374" formatCode="#,##0.000;[Red]\-#,##0.000">
                  <c:v>9.385478622327993E-8</c:v>
                </c:pt>
                <c:pt idx="375" formatCode="#,##0.000;[Red]\-#,##0.000">
                  <c:v>8.5499072899771085E-8</c:v>
                </c:pt>
                <c:pt idx="376" formatCode="#,##0.000;[Red]\-#,##0.000">
                  <c:v>7.7887252859332609E-8</c:v>
                </c:pt>
                <c:pt idx="377" formatCode="#,##0.000;[Red]\-#,##0.000">
                  <c:v>7.0953098696377257E-8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BAF-4FD5-8AA2-B09CC8D03235}"/>
            </c:ext>
          </c:extLst>
        </c:ser>
        <c:ser>
          <c:idx val="5"/>
          <c:order val="4"/>
          <c:tx>
            <c:strRef>
              <c:f>合成波のつくり方!$CG$42</c:f>
              <c:strCache>
                <c:ptCount val="1"/>
                <c:pt idx="0">
                  <c:v>y5</c:v>
                </c:pt>
              </c:strCache>
            </c:strRef>
          </c:tx>
          <c:spPr>
            <a:ln w="9525" cap="rnd">
              <a:solidFill>
                <a:schemeClr val="accent6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合成波のつくり方!$CB$43:$CB$420</c:f>
              <c:numCache>
                <c:formatCode>#,##0_);[Red]\(#,##0\)</c:formatCode>
                <c:ptCount val="378"/>
                <c:pt idx="0">
                  <c:v>0</c:v>
                </c:pt>
                <c:pt idx="1">
                  <c:v>0.9</c:v>
                </c:pt>
                <c:pt idx="2">
                  <c:v>1.8</c:v>
                </c:pt>
                <c:pt idx="3">
                  <c:v>2.7</c:v>
                </c:pt>
                <c:pt idx="4">
                  <c:v>3.6</c:v>
                </c:pt>
                <c:pt idx="5">
                  <c:v>4.5</c:v>
                </c:pt>
                <c:pt idx="6">
                  <c:v>5.4</c:v>
                </c:pt>
                <c:pt idx="7">
                  <c:v>6.3000000000000007</c:v>
                </c:pt>
                <c:pt idx="8">
                  <c:v>7.2000000000000011</c:v>
                </c:pt>
                <c:pt idx="9">
                  <c:v>8.1000000000000014</c:v>
                </c:pt>
                <c:pt idx="10">
                  <c:v>9.0000000000000018</c:v>
                </c:pt>
                <c:pt idx="11">
                  <c:v>9.9000000000000021</c:v>
                </c:pt>
                <c:pt idx="12">
                  <c:v>10.800000000000002</c:v>
                </c:pt>
                <c:pt idx="13">
                  <c:v>11.700000000000003</c:v>
                </c:pt>
                <c:pt idx="14">
                  <c:v>12.600000000000003</c:v>
                </c:pt>
                <c:pt idx="15">
                  <c:v>13.500000000000004</c:v>
                </c:pt>
                <c:pt idx="16">
                  <c:v>14.400000000000004</c:v>
                </c:pt>
                <c:pt idx="17">
                  <c:v>15.300000000000004</c:v>
                </c:pt>
                <c:pt idx="18">
                  <c:v>16.200000000000003</c:v>
                </c:pt>
                <c:pt idx="19">
                  <c:v>17.100000000000001</c:v>
                </c:pt>
                <c:pt idx="20">
                  <c:v>18</c:v>
                </c:pt>
                <c:pt idx="21">
                  <c:v>18.899999999999999</c:v>
                </c:pt>
                <c:pt idx="22">
                  <c:v>19.799999999999997</c:v>
                </c:pt>
                <c:pt idx="23">
                  <c:v>20.699999999999996</c:v>
                </c:pt>
                <c:pt idx="24">
                  <c:v>21.599999999999994</c:v>
                </c:pt>
                <c:pt idx="25">
                  <c:v>22.499999999999993</c:v>
                </c:pt>
                <c:pt idx="26">
                  <c:v>23.399999999999991</c:v>
                </c:pt>
                <c:pt idx="27">
                  <c:v>24.29999999999999</c:v>
                </c:pt>
                <c:pt idx="28">
                  <c:v>25.199999999999989</c:v>
                </c:pt>
                <c:pt idx="29">
                  <c:v>26.099999999999987</c:v>
                </c:pt>
                <c:pt idx="30">
                  <c:v>26.999999999999986</c:v>
                </c:pt>
                <c:pt idx="31">
                  <c:v>27.899999999999984</c:v>
                </c:pt>
                <c:pt idx="32">
                  <c:v>28.799999999999983</c:v>
                </c:pt>
                <c:pt idx="33">
                  <c:v>29.699999999999982</c:v>
                </c:pt>
                <c:pt idx="34">
                  <c:v>30.59999999999998</c:v>
                </c:pt>
                <c:pt idx="35">
                  <c:v>31.499999999999979</c:v>
                </c:pt>
                <c:pt idx="36">
                  <c:v>32.399999999999977</c:v>
                </c:pt>
                <c:pt idx="37">
                  <c:v>33.299999999999976</c:v>
                </c:pt>
                <c:pt idx="38">
                  <c:v>34.199999999999974</c:v>
                </c:pt>
                <c:pt idx="39">
                  <c:v>35.099999999999973</c:v>
                </c:pt>
                <c:pt idx="40">
                  <c:v>35.999999999999972</c:v>
                </c:pt>
                <c:pt idx="41">
                  <c:v>36.89999999999997</c:v>
                </c:pt>
                <c:pt idx="42">
                  <c:v>37.799999999999969</c:v>
                </c:pt>
                <c:pt idx="43">
                  <c:v>38.699999999999967</c:v>
                </c:pt>
                <c:pt idx="44">
                  <c:v>39.599999999999966</c:v>
                </c:pt>
                <c:pt idx="45">
                  <c:v>40.499999999999964</c:v>
                </c:pt>
                <c:pt idx="46">
                  <c:v>41.399999999999963</c:v>
                </c:pt>
                <c:pt idx="47">
                  <c:v>42.299999999999962</c:v>
                </c:pt>
                <c:pt idx="48">
                  <c:v>43.19999999999996</c:v>
                </c:pt>
                <c:pt idx="49">
                  <c:v>44.099999999999959</c:v>
                </c:pt>
                <c:pt idx="50">
                  <c:v>44.999999999999957</c:v>
                </c:pt>
                <c:pt idx="51">
                  <c:v>45.899999999999956</c:v>
                </c:pt>
                <c:pt idx="52">
                  <c:v>46.799999999999955</c:v>
                </c:pt>
                <c:pt idx="53">
                  <c:v>47.699999999999953</c:v>
                </c:pt>
                <c:pt idx="54">
                  <c:v>48.599999999999952</c:v>
                </c:pt>
                <c:pt idx="55">
                  <c:v>49.49999999999995</c:v>
                </c:pt>
                <c:pt idx="56">
                  <c:v>50.399999999999949</c:v>
                </c:pt>
                <c:pt idx="57">
                  <c:v>51.299999999999947</c:v>
                </c:pt>
                <c:pt idx="58">
                  <c:v>52.199999999999946</c:v>
                </c:pt>
                <c:pt idx="59">
                  <c:v>53.099999999999945</c:v>
                </c:pt>
                <c:pt idx="60">
                  <c:v>53.999999999999943</c:v>
                </c:pt>
                <c:pt idx="61">
                  <c:v>54.899999999999942</c:v>
                </c:pt>
                <c:pt idx="62">
                  <c:v>55.79999999999994</c:v>
                </c:pt>
                <c:pt idx="63">
                  <c:v>56.699999999999939</c:v>
                </c:pt>
                <c:pt idx="64">
                  <c:v>57.599999999999937</c:v>
                </c:pt>
                <c:pt idx="65">
                  <c:v>58.499999999999936</c:v>
                </c:pt>
                <c:pt idx="66">
                  <c:v>59.399999999999935</c:v>
                </c:pt>
                <c:pt idx="67">
                  <c:v>60.299999999999933</c:v>
                </c:pt>
                <c:pt idx="68">
                  <c:v>61.199999999999932</c:v>
                </c:pt>
                <c:pt idx="69">
                  <c:v>62.09999999999993</c:v>
                </c:pt>
                <c:pt idx="70">
                  <c:v>62.999999999999929</c:v>
                </c:pt>
                <c:pt idx="71">
                  <c:v>63.899999999999928</c:v>
                </c:pt>
                <c:pt idx="72">
                  <c:v>64.799999999999926</c:v>
                </c:pt>
                <c:pt idx="73">
                  <c:v>65.699999999999932</c:v>
                </c:pt>
                <c:pt idx="74">
                  <c:v>66.599999999999937</c:v>
                </c:pt>
                <c:pt idx="75">
                  <c:v>67.499999999999943</c:v>
                </c:pt>
                <c:pt idx="76">
                  <c:v>68.399999999999949</c:v>
                </c:pt>
                <c:pt idx="77">
                  <c:v>69.299999999999955</c:v>
                </c:pt>
                <c:pt idx="78">
                  <c:v>70.19999999999996</c:v>
                </c:pt>
                <c:pt idx="79">
                  <c:v>71.099999999999966</c:v>
                </c:pt>
                <c:pt idx="80">
                  <c:v>71.999999999999972</c:v>
                </c:pt>
                <c:pt idx="81">
                  <c:v>72.899999999999977</c:v>
                </c:pt>
                <c:pt idx="82">
                  <c:v>73.799999999999983</c:v>
                </c:pt>
                <c:pt idx="83">
                  <c:v>74.699999999999989</c:v>
                </c:pt>
                <c:pt idx="84">
                  <c:v>75.599999999999994</c:v>
                </c:pt>
                <c:pt idx="85">
                  <c:v>76.5</c:v>
                </c:pt>
                <c:pt idx="86">
                  <c:v>77.400000000000006</c:v>
                </c:pt>
                <c:pt idx="87">
                  <c:v>78.300000000000011</c:v>
                </c:pt>
                <c:pt idx="88">
                  <c:v>79.200000000000017</c:v>
                </c:pt>
                <c:pt idx="89">
                  <c:v>80.100000000000023</c:v>
                </c:pt>
                <c:pt idx="90">
                  <c:v>81.000000000000028</c:v>
                </c:pt>
                <c:pt idx="91">
                  <c:v>81.900000000000034</c:v>
                </c:pt>
                <c:pt idx="92">
                  <c:v>82.80000000000004</c:v>
                </c:pt>
                <c:pt idx="93">
                  <c:v>83.700000000000045</c:v>
                </c:pt>
                <c:pt idx="94">
                  <c:v>84.600000000000051</c:v>
                </c:pt>
                <c:pt idx="95">
                  <c:v>85.500000000000057</c:v>
                </c:pt>
                <c:pt idx="96">
                  <c:v>86.400000000000063</c:v>
                </c:pt>
                <c:pt idx="97">
                  <c:v>87.300000000000068</c:v>
                </c:pt>
                <c:pt idx="98">
                  <c:v>88.200000000000074</c:v>
                </c:pt>
                <c:pt idx="99">
                  <c:v>89.10000000000008</c:v>
                </c:pt>
                <c:pt idx="100">
                  <c:v>90.000000000000085</c:v>
                </c:pt>
                <c:pt idx="101">
                  <c:v>90.900000000000091</c:v>
                </c:pt>
                <c:pt idx="102">
                  <c:v>91.800000000000097</c:v>
                </c:pt>
                <c:pt idx="103">
                  <c:v>92.700000000000102</c:v>
                </c:pt>
                <c:pt idx="104">
                  <c:v>93.600000000000108</c:v>
                </c:pt>
                <c:pt idx="105">
                  <c:v>94.500000000000114</c:v>
                </c:pt>
                <c:pt idx="106">
                  <c:v>95.400000000000119</c:v>
                </c:pt>
                <c:pt idx="107">
                  <c:v>96.300000000000125</c:v>
                </c:pt>
                <c:pt idx="108">
                  <c:v>97.200000000000131</c:v>
                </c:pt>
                <c:pt idx="109">
                  <c:v>98.100000000000136</c:v>
                </c:pt>
                <c:pt idx="110">
                  <c:v>99.000000000000142</c:v>
                </c:pt>
                <c:pt idx="111">
                  <c:v>99.900000000000148</c:v>
                </c:pt>
                <c:pt idx="112">
                  <c:v>100.80000000000015</c:v>
                </c:pt>
                <c:pt idx="113">
                  <c:v>101.70000000000016</c:v>
                </c:pt>
                <c:pt idx="114">
                  <c:v>102.60000000000016</c:v>
                </c:pt>
                <c:pt idx="115">
                  <c:v>103.50000000000017</c:v>
                </c:pt>
                <c:pt idx="116">
                  <c:v>104.40000000000018</c:v>
                </c:pt>
                <c:pt idx="117">
                  <c:v>105.30000000000018</c:v>
                </c:pt>
                <c:pt idx="118">
                  <c:v>106.20000000000019</c:v>
                </c:pt>
                <c:pt idx="119">
                  <c:v>107.10000000000019</c:v>
                </c:pt>
                <c:pt idx="120">
                  <c:v>108.0000000000002</c:v>
                </c:pt>
                <c:pt idx="121">
                  <c:v>108.9000000000002</c:v>
                </c:pt>
                <c:pt idx="122">
                  <c:v>109.80000000000021</c:v>
                </c:pt>
                <c:pt idx="123">
                  <c:v>110.70000000000022</c:v>
                </c:pt>
                <c:pt idx="124">
                  <c:v>111.60000000000022</c:v>
                </c:pt>
                <c:pt idx="125">
                  <c:v>112.50000000000023</c:v>
                </c:pt>
                <c:pt idx="126">
                  <c:v>113.40000000000023</c:v>
                </c:pt>
                <c:pt idx="127">
                  <c:v>114.30000000000024</c:v>
                </c:pt>
                <c:pt idx="128">
                  <c:v>115.20000000000024</c:v>
                </c:pt>
                <c:pt idx="129">
                  <c:v>116.10000000000025</c:v>
                </c:pt>
                <c:pt idx="130">
                  <c:v>117.00000000000026</c:v>
                </c:pt>
                <c:pt idx="131">
                  <c:v>117.90000000000026</c:v>
                </c:pt>
                <c:pt idx="132">
                  <c:v>118.80000000000027</c:v>
                </c:pt>
                <c:pt idx="133">
                  <c:v>119.70000000000027</c:v>
                </c:pt>
                <c:pt idx="134">
                  <c:v>120.60000000000028</c:v>
                </c:pt>
                <c:pt idx="135">
                  <c:v>121.50000000000028</c:v>
                </c:pt>
                <c:pt idx="136">
                  <c:v>122.40000000000029</c:v>
                </c:pt>
                <c:pt idx="137">
                  <c:v>123.3000000000003</c:v>
                </c:pt>
                <c:pt idx="138">
                  <c:v>124.2000000000003</c:v>
                </c:pt>
                <c:pt idx="139">
                  <c:v>125.10000000000031</c:v>
                </c:pt>
                <c:pt idx="140">
                  <c:v>126.00000000000031</c:v>
                </c:pt>
                <c:pt idx="141">
                  <c:v>126.90000000000032</c:v>
                </c:pt>
                <c:pt idx="142">
                  <c:v>127.80000000000032</c:v>
                </c:pt>
                <c:pt idx="143">
                  <c:v>128.70000000000033</c:v>
                </c:pt>
                <c:pt idx="144">
                  <c:v>129.60000000000034</c:v>
                </c:pt>
                <c:pt idx="145">
                  <c:v>130.50000000000034</c:v>
                </c:pt>
                <c:pt idx="146">
                  <c:v>131.40000000000035</c:v>
                </c:pt>
                <c:pt idx="147">
                  <c:v>132.30000000000035</c:v>
                </c:pt>
                <c:pt idx="148">
                  <c:v>133.20000000000036</c:v>
                </c:pt>
                <c:pt idx="149">
                  <c:v>134.10000000000036</c:v>
                </c:pt>
                <c:pt idx="150">
                  <c:v>135.00000000000037</c:v>
                </c:pt>
                <c:pt idx="151">
                  <c:v>135.90000000000038</c:v>
                </c:pt>
                <c:pt idx="152">
                  <c:v>136.80000000000038</c:v>
                </c:pt>
                <c:pt idx="153">
                  <c:v>137.70000000000039</c:v>
                </c:pt>
                <c:pt idx="154">
                  <c:v>138.60000000000039</c:v>
                </c:pt>
                <c:pt idx="155">
                  <c:v>139.5000000000004</c:v>
                </c:pt>
                <c:pt idx="156">
                  <c:v>140.4000000000004</c:v>
                </c:pt>
                <c:pt idx="157">
                  <c:v>141.30000000000041</c:v>
                </c:pt>
                <c:pt idx="158">
                  <c:v>142.20000000000041</c:v>
                </c:pt>
                <c:pt idx="159">
                  <c:v>143.10000000000042</c:v>
                </c:pt>
                <c:pt idx="160">
                  <c:v>144.00000000000043</c:v>
                </c:pt>
                <c:pt idx="161">
                  <c:v>144.90000000000043</c:v>
                </c:pt>
                <c:pt idx="162">
                  <c:v>145.80000000000044</c:v>
                </c:pt>
                <c:pt idx="163">
                  <c:v>146.70000000000044</c:v>
                </c:pt>
                <c:pt idx="164">
                  <c:v>147.60000000000045</c:v>
                </c:pt>
                <c:pt idx="165">
                  <c:v>148.50000000000045</c:v>
                </c:pt>
                <c:pt idx="166">
                  <c:v>149.40000000000046</c:v>
                </c:pt>
                <c:pt idx="167">
                  <c:v>150.30000000000047</c:v>
                </c:pt>
                <c:pt idx="168">
                  <c:v>151.20000000000047</c:v>
                </c:pt>
                <c:pt idx="169">
                  <c:v>152.10000000000048</c:v>
                </c:pt>
                <c:pt idx="170">
                  <c:v>153.00000000000048</c:v>
                </c:pt>
                <c:pt idx="171">
                  <c:v>153.90000000000049</c:v>
                </c:pt>
                <c:pt idx="172">
                  <c:v>154.80000000000049</c:v>
                </c:pt>
                <c:pt idx="173">
                  <c:v>155.7000000000005</c:v>
                </c:pt>
                <c:pt idx="174">
                  <c:v>156.60000000000051</c:v>
                </c:pt>
                <c:pt idx="175">
                  <c:v>157.50000000000051</c:v>
                </c:pt>
                <c:pt idx="176">
                  <c:v>158.40000000000052</c:v>
                </c:pt>
                <c:pt idx="177">
                  <c:v>159.30000000000052</c:v>
                </c:pt>
                <c:pt idx="178">
                  <c:v>160.20000000000053</c:v>
                </c:pt>
                <c:pt idx="179">
                  <c:v>161.10000000000053</c:v>
                </c:pt>
                <c:pt idx="180">
                  <c:v>162.00000000000054</c:v>
                </c:pt>
                <c:pt idx="181">
                  <c:v>162.90000000000055</c:v>
                </c:pt>
                <c:pt idx="182">
                  <c:v>163.80000000000055</c:v>
                </c:pt>
                <c:pt idx="183">
                  <c:v>164.70000000000056</c:v>
                </c:pt>
                <c:pt idx="184">
                  <c:v>165.60000000000056</c:v>
                </c:pt>
                <c:pt idx="185">
                  <c:v>166.50000000000057</c:v>
                </c:pt>
                <c:pt idx="186">
                  <c:v>167.40000000000057</c:v>
                </c:pt>
                <c:pt idx="187">
                  <c:v>168.30000000000058</c:v>
                </c:pt>
                <c:pt idx="188">
                  <c:v>169.20000000000059</c:v>
                </c:pt>
                <c:pt idx="189">
                  <c:v>170.10000000000059</c:v>
                </c:pt>
                <c:pt idx="190">
                  <c:v>171.0000000000006</c:v>
                </c:pt>
                <c:pt idx="191">
                  <c:v>171.9000000000006</c:v>
                </c:pt>
                <c:pt idx="192">
                  <c:v>172.80000000000061</c:v>
                </c:pt>
                <c:pt idx="193">
                  <c:v>173.70000000000061</c:v>
                </c:pt>
                <c:pt idx="194">
                  <c:v>174.60000000000062</c:v>
                </c:pt>
                <c:pt idx="195">
                  <c:v>175.50000000000063</c:v>
                </c:pt>
                <c:pt idx="196">
                  <c:v>176.40000000000063</c:v>
                </c:pt>
                <c:pt idx="197">
                  <c:v>177.30000000000064</c:v>
                </c:pt>
                <c:pt idx="198">
                  <c:v>178.20000000000064</c:v>
                </c:pt>
                <c:pt idx="199">
                  <c:v>179.10000000000065</c:v>
                </c:pt>
                <c:pt idx="200">
                  <c:v>180.00000000000065</c:v>
                </c:pt>
                <c:pt idx="201">
                  <c:v>180.90000000000066</c:v>
                </c:pt>
                <c:pt idx="202">
                  <c:v>181.80000000000067</c:v>
                </c:pt>
                <c:pt idx="203">
                  <c:v>182.70000000000067</c:v>
                </c:pt>
                <c:pt idx="204">
                  <c:v>183.60000000000068</c:v>
                </c:pt>
                <c:pt idx="205">
                  <c:v>184.50000000000068</c:v>
                </c:pt>
                <c:pt idx="206">
                  <c:v>185.40000000000069</c:v>
                </c:pt>
                <c:pt idx="207">
                  <c:v>186.30000000000069</c:v>
                </c:pt>
                <c:pt idx="208">
                  <c:v>187.2000000000007</c:v>
                </c:pt>
                <c:pt idx="209">
                  <c:v>188.1000000000007</c:v>
                </c:pt>
                <c:pt idx="210">
                  <c:v>189.00000000000071</c:v>
                </c:pt>
                <c:pt idx="211">
                  <c:v>189.90000000000072</c:v>
                </c:pt>
                <c:pt idx="212">
                  <c:v>190.80000000000072</c:v>
                </c:pt>
                <c:pt idx="213">
                  <c:v>191.70000000000073</c:v>
                </c:pt>
                <c:pt idx="214">
                  <c:v>192.60000000000073</c:v>
                </c:pt>
                <c:pt idx="215">
                  <c:v>193.50000000000074</c:v>
                </c:pt>
                <c:pt idx="216">
                  <c:v>194.40000000000074</c:v>
                </c:pt>
                <c:pt idx="217">
                  <c:v>195.30000000000075</c:v>
                </c:pt>
                <c:pt idx="218">
                  <c:v>196.20000000000076</c:v>
                </c:pt>
                <c:pt idx="219">
                  <c:v>197.10000000000076</c:v>
                </c:pt>
                <c:pt idx="220">
                  <c:v>198.00000000000077</c:v>
                </c:pt>
                <c:pt idx="221">
                  <c:v>198.90000000000077</c:v>
                </c:pt>
                <c:pt idx="222">
                  <c:v>199.80000000000078</c:v>
                </c:pt>
                <c:pt idx="223">
                  <c:v>200.70000000000078</c:v>
                </c:pt>
                <c:pt idx="224">
                  <c:v>201.60000000000079</c:v>
                </c:pt>
                <c:pt idx="225">
                  <c:v>202.5000000000008</c:v>
                </c:pt>
                <c:pt idx="226">
                  <c:v>203.4000000000008</c:v>
                </c:pt>
                <c:pt idx="227">
                  <c:v>204.30000000000081</c:v>
                </c:pt>
                <c:pt idx="228">
                  <c:v>205.20000000000081</c:v>
                </c:pt>
                <c:pt idx="229">
                  <c:v>206.10000000000082</c:v>
                </c:pt>
                <c:pt idx="230">
                  <c:v>207.00000000000082</c:v>
                </c:pt>
                <c:pt idx="231">
                  <c:v>207.90000000000083</c:v>
                </c:pt>
                <c:pt idx="232">
                  <c:v>208.80000000000084</c:v>
                </c:pt>
                <c:pt idx="233">
                  <c:v>209.70000000000084</c:v>
                </c:pt>
                <c:pt idx="234">
                  <c:v>210.60000000000085</c:v>
                </c:pt>
                <c:pt idx="235">
                  <c:v>211.50000000000085</c:v>
                </c:pt>
                <c:pt idx="236">
                  <c:v>212.40000000000086</c:v>
                </c:pt>
                <c:pt idx="237">
                  <c:v>213.30000000000086</c:v>
                </c:pt>
                <c:pt idx="238">
                  <c:v>214.20000000000087</c:v>
                </c:pt>
                <c:pt idx="239">
                  <c:v>215.10000000000088</c:v>
                </c:pt>
                <c:pt idx="240">
                  <c:v>216.00000000000088</c:v>
                </c:pt>
                <c:pt idx="241">
                  <c:v>216.90000000000089</c:v>
                </c:pt>
                <c:pt idx="242">
                  <c:v>217.80000000000089</c:v>
                </c:pt>
                <c:pt idx="243">
                  <c:v>218.7000000000009</c:v>
                </c:pt>
                <c:pt idx="244">
                  <c:v>219.6000000000009</c:v>
                </c:pt>
                <c:pt idx="245">
                  <c:v>220.50000000000091</c:v>
                </c:pt>
                <c:pt idx="246">
                  <c:v>221.40000000000092</c:v>
                </c:pt>
                <c:pt idx="247">
                  <c:v>222.30000000000092</c:v>
                </c:pt>
                <c:pt idx="248">
                  <c:v>223.20000000000093</c:v>
                </c:pt>
                <c:pt idx="249">
                  <c:v>224.10000000000093</c:v>
                </c:pt>
                <c:pt idx="250">
                  <c:v>225.00000000000094</c:v>
                </c:pt>
                <c:pt idx="251">
                  <c:v>225.90000000000094</c:v>
                </c:pt>
                <c:pt idx="252">
                  <c:v>226.80000000000095</c:v>
                </c:pt>
                <c:pt idx="253">
                  <c:v>227.70000000000095</c:v>
                </c:pt>
                <c:pt idx="254">
                  <c:v>228.60000000000096</c:v>
                </c:pt>
                <c:pt idx="255">
                  <c:v>229.50000000000097</c:v>
                </c:pt>
                <c:pt idx="256">
                  <c:v>230.40000000000097</c:v>
                </c:pt>
                <c:pt idx="257">
                  <c:v>231.30000000000098</c:v>
                </c:pt>
                <c:pt idx="258">
                  <c:v>232.20000000000098</c:v>
                </c:pt>
                <c:pt idx="259">
                  <c:v>233.10000000000099</c:v>
                </c:pt>
                <c:pt idx="260">
                  <c:v>234.00000000000099</c:v>
                </c:pt>
                <c:pt idx="261">
                  <c:v>234.900000000001</c:v>
                </c:pt>
                <c:pt idx="262">
                  <c:v>235.80000000000101</c:v>
                </c:pt>
                <c:pt idx="263">
                  <c:v>236.70000000000101</c:v>
                </c:pt>
                <c:pt idx="264">
                  <c:v>237.60000000000102</c:v>
                </c:pt>
                <c:pt idx="265">
                  <c:v>238.50000000000102</c:v>
                </c:pt>
                <c:pt idx="266">
                  <c:v>239.40000000000103</c:v>
                </c:pt>
                <c:pt idx="267">
                  <c:v>240.30000000000103</c:v>
                </c:pt>
                <c:pt idx="268">
                  <c:v>241.20000000000104</c:v>
                </c:pt>
                <c:pt idx="269">
                  <c:v>242.10000000000105</c:v>
                </c:pt>
                <c:pt idx="270">
                  <c:v>243.00000000000105</c:v>
                </c:pt>
                <c:pt idx="271">
                  <c:v>243.90000000000106</c:v>
                </c:pt>
                <c:pt idx="272">
                  <c:v>244.80000000000106</c:v>
                </c:pt>
                <c:pt idx="273">
                  <c:v>245.70000000000107</c:v>
                </c:pt>
                <c:pt idx="274">
                  <c:v>246.60000000000107</c:v>
                </c:pt>
                <c:pt idx="275">
                  <c:v>247.50000000000108</c:v>
                </c:pt>
                <c:pt idx="276">
                  <c:v>248.40000000000109</c:v>
                </c:pt>
                <c:pt idx="277">
                  <c:v>249.30000000000109</c:v>
                </c:pt>
                <c:pt idx="278">
                  <c:v>250.2000000000011</c:v>
                </c:pt>
                <c:pt idx="279">
                  <c:v>251.1000000000011</c:v>
                </c:pt>
                <c:pt idx="280">
                  <c:v>252.00000000000111</c:v>
                </c:pt>
                <c:pt idx="281">
                  <c:v>252.90000000000111</c:v>
                </c:pt>
                <c:pt idx="282">
                  <c:v>253.80000000000112</c:v>
                </c:pt>
                <c:pt idx="283">
                  <c:v>254.70000000000113</c:v>
                </c:pt>
                <c:pt idx="284">
                  <c:v>255.60000000000113</c:v>
                </c:pt>
                <c:pt idx="285">
                  <c:v>256.50000000000114</c:v>
                </c:pt>
                <c:pt idx="286">
                  <c:v>257.40000000000111</c:v>
                </c:pt>
                <c:pt idx="287">
                  <c:v>258.30000000000109</c:v>
                </c:pt>
                <c:pt idx="288">
                  <c:v>259.20000000000107</c:v>
                </c:pt>
                <c:pt idx="289">
                  <c:v>260.10000000000105</c:v>
                </c:pt>
                <c:pt idx="290">
                  <c:v>261.00000000000102</c:v>
                </c:pt>
                <c:pt idx="291">
                  <c:v>261.900000000001</c:v>
                </c:pt>
                <c:pt idx="292">
                  <c:v>262.80000000000098</c:v>
                </c:pt>
                <c:pt idx="293">
                  <c:v>263.70000000000095</c:v>
                </c:pt>
                <c:pt idx="294">
                  <c:v>264.60000000000093</c:v>
                </c:pt>
                <c:pt idx="295">
                  <c:v>265.50000000000091</c:v>
                </c:pt>
                <c:pt idx="296">
                  <c:v>266.40000000000089</c:v>
                </c:pt>
                <c:pt idx="297">
                  <c:v>267.30000000000086</c:v>
                </c:pt>
                <c:pt idx="298">
                  <c:v>268.20000000000084</c:v>
                </c:pt>
                <c:pt idx="299">
                  <c:v>269.10000000000082</c:v>
                </c:pt>
                <c:pt idx="300">
                  <c:v>270.0000000000008</c:v>
                </c:pt>
                <c:pt idx="301">
                  <c:v>270.90000000000077</c:v>
                </c:pt>
                <c:pt idx="302">
                  <c:v>271.80000000000075</c:v>
                </c:pt>
                <c:pt idx="303">
                  <c:v>272.70000000000073</c:v>
                </c:pt>
                <c:pt idx="304">
                  <c:v>273.6000000000007</c:v>
                </c:pt>
                <c:pt idx="305">
                  <c:v>274.50000000000068</c:v>
                </c:pt>
                <c:pt idx="306">
                  <c:v>275.40000000000066</c:v>
                </c:pt>
                <c:pt idx="307">
                  <c:v>276.30000000000064</c:v>
                </c:pt>
                <c:pt idx="308">
                  <c:v>277.20000000000061</c:v>
                </c:pt>
                <c:pt idx="309">
                  <c:v>278.10000000000059</c:v>
                </c:pt>
                <c:pt idx="310">
                  <c:v>279.00000000000057</c:v>
                </c:pt>
                <c:pt idx="311">
                  <c:v>279.90000000000055</c:v>
                </c:pt>
                <c:pt idx="312">
                  <c:v>280.80000000000052</c:v>
                </c:pt>
                <c:pt idx="313">
                  <c:v>281.7000000000005</c:v>
                </c:pt>
                <c:pt idx="314">
                  <c:v>282.60000000000048</c:v>
                </c:pt>
                <c:pt idx="315">
                  <c:v>283.50000000000045</c:v>
                </c:pt>
                <c:pt idx="316">
                  <c:v>284.40000000000043</c:v>
                </c:pt>
                <c:pt idx="317">
                  <c:v>285.30000000000041</c:v>
                </c:pt>
                <c:pt idx="318">
                  <c:v>286.20000000000039</c:v>
                </c:pt>
                <c:pt idx="319">
                  <c:v>287.10000000000036</c:v>
                </c:pt>
                <c:pt idx="320">
                  <c:v>288.00000000000034</c:v>
                </c:pt>
                <c:pt idx="321">
                  <c:v>288.90000000000032</c:v>
                </c:pt>
                <c:pt idx="322">
                  <c:v>289.8000000000003</c:v>
                </c:pt>
                <c:pt idx="323">
                  <c:v>290.70000000000027</c:v>
                </c:pt>
                <c:pt idx="324">
                  <c:v>291.60000000000025</c:v>
                </c:pt>
                <c:pt idx="325">
                  <c:v>292.50000000000023</c:v>
                </c:pt>
                <c:pt idx="326">
                  <c:v>293.4000000000002</c:v>
                </c:pt>
                <c:pt idx="327">
                  <c:v>294.30000000000018</c:v>
                </c:pt>
                <c:pt idx="328">
                  <c:v>295.20000000000016</c:v>
                </c:pt>
                <c:pt idx="329">
                  <c:v>296.10000000000014</c:v>
                </c:pt>
                <c:pt idx="330">
                  <c:v>297.00000000000011</c:v>
                </c:pt>
                <c:pt idx="331">
                  <c:v>297.90000000000009</c:v>
                </c:pt>
                <c:pt idx="332">
                  <c:v>298.80000000000007</c:v>
                </c:pt>
                <c:pt idx="333">
                  <c:v>299.70000000000005</c:v>
                </c:pt>
                <c:pt idx="334">
                  <c:v>300.60000000000002</c:v>
                </c:pt>
                <c:pt idx="335">
                  <c:v>301.5</c:v>
                </c:pt>
                <c:pt idx="336">
                  <c:v>302.39999999999998</c:v>
                </c:pt>
                <c:pt idx="337">
                  <c:v>303.29999999999995</c:v>
                </c:pt>
                <c:pt idx="338">
                  <c:v>304.19999999999993</c:v>
                </c:pt>
                <c:pt idx="339">
                  <c:v>305.09999999999991</c:v>
                </c:pt>
                <c:pt idx="340">
                  <c:v>305.99999999999989</c:v>
                </c:pt>
                <c:pt idx="341">
                  <c:v>306.89999999999986</c:v>
                </c:pt>
                <c:pt idx="342">
                  <c:v>307.79999999999984</c:v>
                </c:pt>
                <c:pt idx="343">
                  <c:v>308.69999999999982</c:v>
                </c:pt>
                <c:pt idx="344">
                  <c:v>309.5999999999998</c:v>
                </c:pt>
                <c:pt idx="345">
                  <c:v>310.49999999999977</c:v>
                </c:pt>
                <c:pt idx="346">
                  <c:v>311.39999999999975</c:v>
                </c:pt>
                <c:pt idx="347">
                  <c:v>312.29999999999973</c:v>
                </c:pt>
                <c:pt idx="348">
                  <c:v>313.1999999999997</c:v>
                </c:pt>
                <c:pt idx="349">
                  <c:v>314.09999999999968</c:v>
                </c:pt>
                <c:pt idx="350">
                  <c:v>314.99999999999966</c:v>
                </c:pt>
                <c:pt idx="351">
                  <c:v>315.89999999999964</c:v>
                </c:pt>
                <c:pt idx="352">
                  <c:v>316.79999999999961</c:v>
                </c:pt>
                <c:pt idx="353">
                  <c:v>317.69999999999959</c:v>
                </c:pt>
                <c:pt idx="354">
                  <c:v>318.59999999999957</c:v>
                </c:pt>
                <c:pt idx="355">
                  <c:v>319.49999999999955</c:v>
                </c:pt>
                <c:pt idx="356">
                  <c:v>320.39999999999952</c:v>
                </c:pt>
                <c:pt idx="357">
                  <c:v>321.2999999999995</c:v>
                </c:pt>
                <c:pt idx="358">
                  <c:v>322.19999999999948</c:v>
                </c:pt>
                <c:pt idx="359">
                  <c:v>323.09999999999945</c:v>
                </c:pt>
                <c:pt idx="360">
                  <c:v>323.99999999999943</c:v>
                </c:pt>
                <c:pt idx="361">
                  <c:v>324.89999999999941</c:v>
                </c:pt>
                <c:pt idx="362">
                  <c:v>325.79999999999939</c:v>
                </c:pt>
                <c:pt idx="363">
                  <c:v>326.69999999999936</c:v>
                </c:pt>
                <c:pt idx="364">
                  <c:v>327.59999999999934</c:v>
                </c:pt>
                <c:pt idx="365">
                  <c:v>328.49999999999932</c:v>
                </c:pt>
                <c:pt idx="366">
                  <c:v>329.3999999999993</c:v>
                </c:pt>
                <c:pt idx="367">
                  <c:v>330.29999999999927</c:v>
                </c:pt>
                <c:pt idx="368">
                  <c:v>331.19999999999925</c:v>
                </c:pt>
                <c:pt idx="369">
                  <c:v>332.09999999999923</c:v>
                </c:pt>
                <c:pt idx="370">
                  <c:v>332.9999999999992</c:v>
                </c:pt>
                <c:pt idx="371">
                  <c:v>333.89999999999918</c:v>
                </c:pt>
                <c:pt idx="372">
                  <c:v>334.79999999999916</c:v>
                </c:pt>
                <c:pt idx="373">
                  <c:v>335.69999999999914</c:v>
                </c:pt>
                <c:pt idx="374">
                  <c:v>336.59999999999911</c:v>
                </c:pt>
                <c:pt idx="375">
                  <c:v>337.49999999999909</c:v>
                </c:pt>
                <c:pt idx="376">
                  <c:v>338.39999999999907</c:v>
                </c:pt>
                <c:pt idx="377">
                  <c:v>339.29999999999905</c:v>
                </c:pt>
              </c:numCache>
            </c:numRef>
          </c:cat>
          <c:val>
            <c:numRef>
              <c:f>合成波のつくり方!$CG$43:$CG$420</c:f>
              <c:numCache>
                <c:formatCode>0.000</c:formatCode>
                <c:ptCount val="3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0.01</c:v>
                </c:pt>
                <c:pt idx="140">
                  <c:v>1.576E-2</c:v>
                </c:pt>
                <c:pt idx="141">
                  <c:v>2.4836436462591999E-2</c:v>
                </c:pt>
                <c:pt idx="142">
                  <c:v>3.9136851311988255E-2</c:v>
                </c:pt>
                <c:pt idx="143">
                  <c:v>6.1663051310226868E-2</c:v>
                </c:pt>
                <c:pt idx="144">
                  <c:v>9.7134519008965997E-2</c:v>
                </c:pt>
                <c:pt idx="145">
                  <c:v>0.1529605892182396</c:v>
                </c:pt>
                <c:pt idx="146">
                  <c:v>0.24074701497911147</c:v>
                </c:pt>
                <c:pt idx="147">
                  <c:v>0.37860715276804924</c:v>
                </c:pt>
                <c:pt idx="148">
                  <c:v>0.59464931629756712</c:v>
                </c:pt>
                <c:pt idx="149">
                  <c:v>0.93209518585927542</c:v>
                </c:pt>
                <c:pt idx="150">
                  <c:v>1.4564380583707315</c:v>
                </c:pt>
                <c:pt idx="151">
                  <c:v>2.264581974034984</c:v>
                </c:pt>
                <c:pt idx="152">
                  <c:v>3.4943504854690817</c:v>
                </c:pt>
                <c:pt idx="153">
                  <c:v>5.3288616100514794</c:v>
                </c:pt>
                <c:pt idx="154">
                  <c:v>7.9824084268260247</c:v>
                </c:pt>
                <c:pt idx="155">
                  <c:v>11.643101862387953</c:v>
                </c:pt>
                <c:pt idx="156">
                  <c:v>16.343468350879885</c:v>
                </c:pt>
                <c:pt idx="157">
                  <c:v>21.768238337435022</c:v>
                </c:pt>
                <c:pt idx="158">
                  <c:v>27.131222110372516</c:v>
                </c:pt>
                <c:pt idx="159">
                  <c:v>31.378634693322653</c:v>
                </c:pt>
                <c:pt idx="160">
                  <c:v>33.76929678744164</c:v>
                </c:pt>
                <c:pt idx="161">
                  <c:v>34.307058080742337</c:v>
                </c:pt>
                <c:pt idx="162">
                  <c:v>33.533240785841336</c:v>
                </c:pt>
                <c:pt idx="163">
                  <c:v>32.039685012658467</c:v>
                </c:pt>
                <c:pt idx="164">
                  <c:v>30.230288198291728</c:v>
                </c:pt>
                <c:pt idx="165">
                  <c:v>28.328177228510658</c:v>
                </c:pt>
                <c:pt idx="166">
                  <c:v>26.444981454682491</c:v>
                </c:pt>
                <c:pt idx="167">
                  <c:v>24.633362649051946</c:v>
                </c:pt>
                <c:pt idx="168">
                  <c:v>22.916344265984474</c:v>
                </c:pt>
                <c:pt idx="169">
                  <c:v>21.302202022289471</c:v>
                </c:pt>
                <c:pt idx="170">
                  <c:v>19.791860891181891</c:v>
                </c:pt>
                <c:pt idx="171">
                  <c:v>18.382597384564587</c:v>
                </c:pt>
                <c:pt idx="172">
                  <c:v>17.069926980813172</c:v>
                </c:pt>
                <c:pt idx="173">
                  <c:v>15.848585974600846</c:v>
                </c:pt>
                <c:pt idx="174">
                  <c:v>14.713050763961947</c:v>
                </c:pt>
                <c:pt idx="175">
                  <c:v>13.657814751345359</c:v>
                </c:pt>
                <c:pt idx="176">
                  <c:v>12.677535047572514</c:v>
                </c:pt>
                <c:pt idx="177">
                  <c:v>11.767107672697456</c:v>
                </c:pt>
                <c:pt idx="178">
                  <c:v>10.921702771447688</c:v>
                </c:pt>
                <c:pt idx="179">
                  <c:v>10.136777191282119</c:v>
                </c:pt>
                <c:pt idx="180">
                  <c:v>9.4080741915499662</c:v>
                </c:pt>
                <c:pt idx="181">
                  <c:v>8.7316158969652342</c:v>
                </c:pt>
                <c:pt idx="182">
                  <c:v>8.103691777124034</c:v>
                </c:pt>
                <c:pt idx="183">
                  <c:v>7.5208450969990643</c:v>
                </c:pt>
                <c:pt idx="184">
                  <c:v>6.979858501457505</c:v>
                </c:pt>
                <c:pt idx="185">
                  <c:v>6.4777394312001295</c:v>
                </c:pt>
                <c:pt idx="186">
                  <c:v>6.0117057857447325</c:v>
                </c:pt>
                <c:pt idx="187">
                  <c:v>5.5791720762346468</c:v>
                </c:pt>
                <c:pt idx="188">
                  <c:v>5.1777362036772283</c:v>
                </c:pt>
                <c:pt idx="189">
                  <c:v>4.8051669312643748</c:v>
                </c:pt>
                <c:pt idx="190">
                  <c:v>4.4593920774734181</c:v>
                </c:pt>
                <c:pt idx="191">
                  <c:v>4.1384874304326598</c:v>
                </c:pt>
                <c:pt idx="192">
                  <c:v>3.8406663678434971</c:v>
                </c:pt>
                <c:pt idx="193">
                  <c:v>3.5642701569986999</c:v>
                </c:pt>
                <c:pt idx="194">
                  <c:v>3.3077589038505595</c:v>
                </c:pt>
                <c:pt idx="195">
                  <c:v>3.0697031172029488</c:v>
                </c:pt>
                <c:pt idx="196">
                  <c:v>2.8487758529792613</c:v>
                </c:pt>
                <c:pt idx="197">
                  <c:v>2.6437454035317849</c:v>
                </c:pt>
                <c:pt idx="198">
                  <c:v>2.4534684976961052</c:v>
                </c:pt>
                <c:pt idx="199">
                  <c:v>2.2768839784829509</c:v>
                </c:pt>
                <c:pt idx="200">
                  <c:v>2.113006926756599</c:v>
                </c:pt>
                <c:pt idx="201">
                  <c:v>1.9609232008509794</c:v>
                </c:pt>
                <c:pt idx="202">
                  <c:v>1.8197843637399795</c:v>
                </c:pt>
                <c:pt idx="203">
                  <c:v>1.6888029710525865</c:v>
                </c:pt>
                <c:pt idx="204">
                  <c:v>1.5672481948705175</c:v>
                </c:pt>
                <c:pt idx="205">
                  <c:v>1.4544417598427539</c:v>
                </c:pt>
                <c:pt idx="206">
                  <c:v>1.3497541696835562</c:v>
                </c:pt>
                <c:pt idx="207">
                  <c:v>1.2526012035797605</c:v>
                </c:pt>
                <c:pt idx="208">
                  <c:v>1.1624406634152507</c:v>
                </c:pt>
                <c:pt idx="209">
                  <c:v>1.0787693540240852</c:v>
                </c:pt>
                <c:pt idx="210">
                  <c:v>1.0011202799093839</c:v>
                </c:pt>
                <c:pt idx="211">
                  <c:v>0.92906004301456746</c:v>
                </c:pt>
                <c:pt idx="212">
                  <c:v>0.86218642720953798</c:v>
                </c:pt>
                <c:pt idx="213">
                  <c:v>0.80012615616004445</c:v>
                </c:pt>
                <c:pt idx="214">
                  <c:v>0.74253281218725953</c:v>
                </c:pt>
                <c:pt idx="215">
                  <c:v>0.68908490460008143</c:v>
                </c:pt>
                <c:pt idx="216">
                  <c:v>0.6394840767984904</c:v>
                </c:pt>
                <c:pt idx="217">
                  <c:v>0.59345344220601104</c:v>
                </c:pt>
                <c:pt idx="218">
                  <c:v>0.55073603979644037</c:v>
                </c:pt>
                <c:pt idx="219">
                  <c:v>0.51109340063785225</c:v>
                </c:pt>
                <c:pt idx="220">
                  <c:v>0.47430421748869389</c:v>
                </c:pt>
                <c:pt idx="221">
                  <c:v>0.44016311004959885</c:v>
                </c:pt>
                <c:pt idx="222">
                  <c:v>0.40847947900324277</c:v>
                </c:pt>
                <c:pt idx="223">
                  <c:v>0.37907644246588518</c:v>
                </c:pt>
                <c:pt idx="224">
                  <c:v>0.35178984893073539</c:v>
                </c:pt>
                <c:pt idx="225">
                  <c:v>0.32646736120735753</c:v>
                </c:pt>
                <c:pt idx="226">
                  <c:v>0.30296760625523617</c:v>
                </c:pt>
                <c:pt idx="227">
                  <c:v>0.28115938617547098</c:v>
                </c:pt>
                <c:pt idx="228">
                  <c:v>0.26092094596431853</c:v>
                </c:pt>
                <c:pt idx="229">
                  <c:v>0.24213929394778844</c:v>
                </c:pt>
                <c:pt idx="230">
                  <c:v>0.2247095711094442</c:v>
                </c:pt>
                <c:pt idx="231">
                  <c:v>0.20853446579554458</c:v>
                </c:pt>
                <c:pt idx="232">
                  <c:v>0.19352367053418215</c:v>
                </c:pt>
                <c:pt idx="233">
                  <c:v>0.17959337793950819</c:v>
                </c:pt>
                <c:pt idx="234">
                  <c:v>0.16666581288976665</c:v>
                </c:pt>
                <c:pt idx="235">
                  <c:v>0.1546687983698912</c:v>
                </c:pt>
                <c:pt idx="236">
                  <c:v>0.14353535255695976</c:v>
                </c:pt>
                <c:pt idx="237">
                  <c:v>0.13320331490088569</c:v>
                </c:pt>
                <c:pt idx="238">
                  <c:v>0.12361499911431549</c:v>
                </c:pt>
                <c:pt idx="239">
                  <c:v>0.11471687113569233</c:v>
                </c:pt>
                <c:pt idx="240">
                  <c:v>0.10645925026866342</c:v>
                </c:pt>
                <c:pt idx="241">
                  <c:v>9.879603183022867E-2</c:v>
                </c:pt>
                <c:pt idx="242">
                  <c:v>9.1684429759963937E-2</c:v>
                </c:pt>
                <c:pt idx="243">
                  <c:v>8.5084737753970394E-2</c:v>
                </c:pt>
                <c:pt idx="244">
                  <c:v>7.8960107590519774E-2</c:v>
                </c:pt>
                <c:pt idx="245">
                  <c:v>7.3276343410257599E-2</c:v>
                </c:pt>
                <c:pt idx="246">
                  <c:v>6.800171080282516E-2</c:v>
                </c:pt>
                <c:pt idx="247">
                  <c:v>6.3106759634361964E-2</c:v>
                </c:pt>
                <c:pt idx="248">
                  <c:v>5.856415962701142E-2</c:v>
                </c:pt>
                <c:pt idx="249">
                  <c:v>5.4348547772701664E-2</c:v>
                </c:pt>
                <c:pt idx="250">
                  <c:v>5.0436386729505595E-2</c:v>
                </c:pt>
                <c:pt idx="251">
                  <c:v>4.6805833410167398E-2</c:v>
                </c:pt>
                <c:pt idx="252">
                  <c:v>4.3436617029258232E-2</c:v>
                </c:pt>
                <c:pt idx="253">
                  <c:v>4.030992592820809E-2</c:v>
                </c:pt>
                <c:pt idx="254">
                  <c:v>3.7408302546448245E-2</c:v>
                </c:pt>
                <c:pt idx="255">
                  <c:v>3.4715545952361988E-2</c:v>
                </c:pt>
                <c:pt idx="256">
                  <c:v>3.221662138993385E-2</c:v>
                </c:pt>
                <c:pt idx="257">
                  <c:v>2.989757633614468E-2</c:v>
                </c:pt>
                <c:pt idx="258">
                  <c:v>2.7745462600499649E-2</c:v>
                </c:pt>
                <c:pt idx="259">
                  <c:v>2.5748264031801322E-2</c:v>
                </c:pt>
                <c:pt idx="260">
                  <c:v>2.3894829428578512E-2</c:v>
                </c:pt>
                <c:pt idx="261">
                  <c:v>2.2174810278627867E-2</c:v>
                </c:pt>
                <c:pt idx="262">
                  <c:v>2.0578602980081535E-2</c:v>
                </c:pt>
                <c:pt idx="263">
                  <c:v>1.9097295221430676E-2</c:v>
                </c:pt>
                <c:pt idx="264">
                  <c:v>1.7722616221150872E-2</c:v>
                </c:pt>
                <c:pt idx="265">
                  <c:v>1.6446890549121105E-2</c:v>
                </c:pt>
                <c:pt idx="266">
                  <c:v>1.526299527202297E-2</c:v>
                </c:pt>
                <c:pt idx="267">
                  <c:v>1.4164320183462911E-2</c:v>
                </c:pt>
                <c:pt idx="268">
                  <c:v>1.3144730896780905E-2</c:v>
                </c:pt>
                <c:pt idx="269">
                  <c:v>1.2198534594490367E-2</c:v>
                </c:pt>
                <c:pt idx="270">
                  <c:v>1.1320448243125157E-2</c:v>
                </c:pt>
                <c:pt idx="271">
                  <c:v>1.0505569096033349E-2</c:v>
                </c:pt>
                <c:pt idx="272">
                  <c:v>9.7493473194305482E-3</c:v>
                </c:pt>
                <c:pt idx="273">
                  <c:v>9.0475605888793997E-3</c:v>
                </c:pt>
                <c:pt idx="274">
                  <c:v>8.396290514362581E-3</c:v>
                </c:pt>
                <c:pt idx="275">
                  <c:v>7.7919007623255222E-3</c:v>
                </c:pt>
                <c:pt idx="276">
                  <c:v>7.2310167525392122E-3</c:v>
                </c:pt>
                <c:pt idx="277">
                  <c:v>6.7105068164256855E-3</c:v>
                </c:pt>
                <c:pt idx="278">
                  <c:v>6.2274647116482059E-3</c:v>
                </c:pt>
                <c:pt idx="279">
                  <c:v>5.7791933953402755E-3</c:v>
                </c:pt>
                <c:pt idx="280">
                  <c:v>5.3631899653747072E-3</c:v>
                </c:pt>
                <c:pt idx="281">
                  <c:v>4.9771316855953219E-3</c:v>
                </c:pt>
                <c:pt idx="282">
                  <c:v>4.6188630169857513E-3</c:v>
                </c:pt>
                <c:pt idx="283">
                  <c:v>4.2863835823661522E-3</c:v>
                </c:pt>
                <c:pt idx="284">
                  <c:v>3.9778369974207157E-3</c:v>
                </c:pt>
                <c:pt idx="285">
                  <c:v>3.691500505695746E-3</c:v>
                </c:pt>
                <c:pt idx="286">
                  <c:v>3.4257753596968633E-3</c:v>
                </c:pt>
                <c:pt idx="287">
                  <c:v>3.1791778943795162E-3</c:v>
                </c:pt>
                <c:pt idx="288">
                  <c:v>2.9503312431928327E-3</c:v>
                </c:pt>
                <c:pt idx="289">
                  <c:v>2.7379576504243637E-3</c:v>
                </c:pt>
                <c:pt idx="290">
                  <c:v>2.5408713369226231E-3</c:v>
                </c:pt>
                <c:pt idx="291">
                  <c:v>2.3579718793639826E-3</c:v>
                </c:pt>
                <c:pt idx="292">
                  <c:v>2.1882380660977786E-3</c:v>
                </c:pt>
                <c:pt idx="293">
                  <c:v>2.0307221952643654E-3</c:v>
                </c:pt>
                <c:pt idx="294">
                  <c:v>1.8845447833502158E-3</c:v>
                </c:pt>
                <c:pt idx="295">
                  <c:v>1.7488896546357839E-3</c:v>
                </c:pt>
                <c:pt idx="296">
                  <c:v>1.6229993841184961E-3</c:v>
                </c:pt>
                <c:pt idx="297">
                  <c:v>1.5061710684668235E-3</c:v>
                </c:pt>
                <c:pt idx="298">
                  <c:v>1.3977524013929041E-3</c:v>
                </c:pt>
                <c:pt idx="299">
                  <c:v>1.2971380315308662E-3</c:v>
                </c:pt>
                <c:pt idx="300">
                  <c:v>1.2037661824853443E-3</c:v>
                </c:pt>
                <c:pt idx="301">
                  <c:v>1.1171155161784736E-3</c:v>
                </c:pt>
                <c:pt idx="302">
                  <c:v>1.0367022219820827E-3</c:v>
                </c:pt>
                <c:pt idx="303">
                  <c:v>9.6207731538245223E-4</c:v>
                </c:pt>
                <c:pt idx="304">
                  <c:v>8.9282413109491082E-4</c:v>
                </c:pt>
                <c:pt idx="305">
                  <c:v>8.2855599663123438E-4</c:v>
                </c:pt>
                <c:pt idx="306">
                  <c:v>7.6891407333035621E-4</c:v>
                </c:pt>
                <c:pt idx="307">
                  <c:v>7.135653527979111E-4</c:v>
                </c:pt>
                <c:pt idx="308">
                  <c:v>6.622007975678522E-4</c:v>
                </c:pt>
                <c:pt idx="309">
                  <c:v>6.1453361560462902E-4</c:v>
                </c:pt>
                <c:pt idx="310">
                  <c:v>5.7029765901170663E-4</c:v>
                </c:pt>
                <c:pt idx="311">
                  <c:v>5.2924593800569972E-4</c:v>
                </c:pt>
                <c:pt idx="312">
                  <c:v>4.9114924185897639E-4</c:v>
                </c:pt>
                <c:pt idx="313">
                  <c:v>4.5579485911083508E-4</c:v>
                </c:pt>
                <c:pt idx="314">
                  <c:v>4.2298538990161893E-4</c:v>
                </c:pt>
                <c:pt idx="315">
                  <c:v>3.9253764379849389E-4</c:v>
                </c:pt>
                <c:pt idx="316">
                  <c:v>3.6428161695895489E-4</c:v>
                </c:pt>
                <c:pt idx="317">
                  <c:v>3.3805954292110102E-4</c:v>
                </c:pt>
                <c:pt idx="318">
                  <c:v>3.1372501172081258E-4</c:v>
                </c:pt>
                <c:pt idx="319">
                  <c:v>2.9114215241746123E-4</c:v>
                </c:pt>
                <c:pt idx="320">
                  <c:v>2.701848744638231E-4</c:v>
                </c:pt>
                <c:pt idx="321">
                  <c:v>2.5073616368441812E-4</c:v>
                </c:pt>
                <c:pt idx="322">
                  <c:v>2.3268742893140144E-4</c:v>
                </c:pt>
                <c:pt idx="323">
                  <c:v>2.1593789577008983E-4</c:v>
                </c:pt>
                <c:pt idx="324">
                  <c:v>2.0039404380879164E-4</c:v>
                </c:pt>
                <c:pt idx="325">
                  <c:v>1.8596908453129616E-4</c:v>
                </c:pt>
                <c:pt idx="326">
                  <c:v>1.7258247671652214E-4</c:v>
                </c:pt>
                <c:pt idx="327">
                  <c:v>1.6015947673969172E-4</c:v>
                </c:pt>
                <c:pt idx="328">
                  <c:v>1.4863072124415497E-4</c:v>
                </c:pt>
                <c:pt idx="329">
                  <c:v>1.3793183985373061E-4</c:v>
                </c:pt>
                <c:pt idx="330">
                  <c:v>1.2800309576315821E-4</c:v>
                </c:pt>
                <c:pt idx="331">
                  <c:v>1.1878905219991342E-4</c:v>
                </c:pt>
                <c:pt idx="332">
                  <c:v>1.1023826289508904E-4</c:v>
                </c:pt>
                <c:pt idx="333">
                  <c:v>1.0230298483509902E-4</c:v>
                </c:pt>
                <c:pt idx="334">
                  <c:v>9.493891169036573E-5</c:v>
                </c:pt>
                <c:pt idx="335">
                  <c:v>8.8104926432600253E-5</c:v>
                </c:pt>
                <c:pt idx="336">
                  <c:v>8.1762871759424272E-5</c:v>
                </c:pt>
                <c:pt idx="337">
                  <c:v>7.5877337044508289E-5</c:v>
                </c:pt>
                <c:pt idx="338">
                  <c:v>7.041546062367078E-5</c:v>
                </c:pt>
                <c:pt idx="339">
                  <c:v>6.5346746313010504E-5</c:v>
                </c:pt>
                <c:pt idx="340">
                  <c:v>6.0642893134607917E-5</c:v>
                </c:pt>
                <c:pt idx="341">
                  <c:v>5.6277637299076003E-5</c:v>
                </c:pt>
                <c:pt idx="342">
                  <c:v>5.2226605562676065E-5</c:v>
                </c:pt>
                <c:pt idx="343">
                  <c:v>4.8467179140223646E-5</c:v>
                </c:pt>
                <c:pt idx="344">
                  <c:v>4.4978367413947542E-5</c:v>
                </c:pt>
                <c:pt idx="345">
                  <c:v>4.1740690733160126E-5</c:v>
                </c:pt>
                <c:pt idx="346">
                  <c:v>3.8736071650355506E-5</c:v>
                </c:pt>
                <c:pt idx="347">
                  <c:v>3.5947733986456358E-5</c:v>
                </c:pt>
                <c:pt idx="348">
                  <c:v>3.3360109161644119E-5</c:v>
                </c:pt>
                <c:pt idx="349">
                  <c:v>3.0958749268774335E-5</c:v>
                </c:pt>
                <c:pt idx="350">
                  <c:v>2.8730246404025772E-5</c:v>
                </c:pt>
                <c:pt idx="351">
                  <c:v>2.6662157804369171E-5</c:v>
                </c:pt>
                <c:pt idx="352">
                  <c:v>2.4742936373863418E-5</c:v>
                </c:pt>
                <c:pt idx="353">
                  <c:v>2.2961866210875403E-5</c:v>
                </c:pt>
                <c:pt idx="354">
                  <c:v>2.1309002776242204E-5</c:v>
                </c:pt>
                <c:pt idx="355">
                  <c:v>1.9775117368306788E-5</c:v>
                </c:pt>
                <c:pt idx="356">
                  <c:v>1.8351645594805691E-5</c:v>
                </c:pt>
                <c:pt idx="357">
                  <c:v>1.7030639553903399E-5</c:v>
                </c:pt>
                <c:pt idx="358">
                  <c:v>1.5804723457378013E-5</c:v>
                </c:pt>
                <c:pt idx="359">
                  <c:v>1.4667052448181959E-5</c:v>
                </c:pt>
                <c:pt idx="360">
                  <c:v>1.3611274382437097E-5</c:v>
                </c:pt>
                <c:pt idx="361">
                  <c:v>1.2631494362475461E-5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33-43F2-9FE9-7EC060C34C29}"/>
            </c:ext>
          </c:extLst>
        </c:ser>
        <c:ser>
          <c:idx val="4"/>
          <c:order val="5"/>
          <c:tx>
            <c:strRef>
              <c:f>合成波のつくり方!$CK$42</c:f>
              <c:strCache>
                <c:ptCount val="1"/>
                <c:pt idx="0">
                  <c:v>合成波</c:v>
                </c:pt>
              </c:strCache>
            </c:strRef>
          </c:tx>
          <c:spPr>
            <a:ln w="2222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合成波のつくり方!$CB$43:$CB$420</c:f>
              <c:numCache>
                <c:formatCode>#,##0_);[Red]\(#,##0\)</c:formatCode>
                <c:ptCount val="378"/>
                <c:pt idx="0">
                  <c:v>0</c:v>
                </c:pt>
                <c:pt idx="1">
                  <c:v>0.9</c:v>
                </c:pt>
                <c:pt idx="2">
                  <c:v>1.8</c:v>
                </c:pt>
                <c:pt idx="3">
                  <c:v>2.7</c:v>
                </c:pt>
                <c:pt idx="4">
                  <c:v>3.6</c:v>
                </c:pt>
                <c:pt idx="5">
                  <c:v>4.5</c:v>
                </c:pt>
                <c:pt idx="6">
                  <c:v>5.4</c:v>
                </c:pt>
                <c:pt idx="7">
                  <c:v>6.3000000000000007</c:v>
                </c:pt>
                <c:pt idx="8">
                  <c:v>7.2000000000000011</c:v>
                </c:pt>
                <c:pt idx="9">
                  <c:v>8.1000000000000014</c:v>
                </c:pt>
                <c:pt idx="10">
                  <c:v>9.0000000000000018</c:v>
                </c:pt>
                <c:pt idx="11">
                  <c:v>9.9000000000000021</c:v>
                </c:pt>
                <c:pt idx="12">
                  <c:v>10.800000000000002</c:v>
                </c:pt>
                <c:pt idx="13">
                  <c:v>11.700000000000003</c:v>
                </c:pt>
                <c:pt idx="14">
                  <c:v>12.600000000000003</c:v>
                </c:pt>
                <c:pt idx="15">
                  <c:v>13.500000000000004</c:v>
                </c:pt>
                <c:pt idx="16">
                  <c:v>14.400000000000004</c:v>
                </c:pt>
                <c:pt idx="17">
                  <c:v>15.300000000000004</c:v>
                </c:pt>
                <c:pt idx="18">
                  <c:v>16.200000000000003</c:v>
                </c:pt>
                <c:pt idx="19">
                  <c:v>17.100000000000001</c:v>
                </c:pt>
                <c:pt idx="20">
                  <c:v>18</c:v>
                </c:pt>
                <c:pt idx="21">
                  <c:v>18.899999999999999</c:v>
                </c:pt>
                <c:pt idx="22">
                  <c:v>19.799999999999997</c:v>
                </c:pt>
                <c:pt idx="23">
                  <c:v>20.699999999999996</c:v>
                </c:pt>
                <c:pt idx="24">
                  <c:v>21.599999999999994</c:v>
                </c:pt>
                <c:pt idx="25">
                  <c:v>22.499999999999993</c:v>
                </c:pt>
                <c:pt idx="26">
                  <c:v>23.399999999999991</c:v>
                </c:pt>
                <c:pt idx="27">
                  <c:v>24.29999999999999</c:v>
                </c:pt>
                <c:pt idx="28">
                  <c:v>25.199999999999989</c:v>
                </c:pt>
                <c:pt idx="29">
                  <c:v>26.099999999999987</c:v>
                </c:pt>
                <c:pt idx="30">
                  <c:v>26.999999999999986</c:v>
                </c:pt>
                <c:pt idx="31">
                  <c:v>27.899999999999984</c:v>
                </c:pt>
                <c:pt idx="32">
                  <c:v>28.799999999999983</c:v>
                </c:pt>
                <c:pt idx="33">
                  <c:v>29.699999999999982</c:v>
                </c:pt>
                <c:pt idx="34">
                  <c:v>30.59999999999998</c:v>
                </c:pt>
                <c:pt idx="35">
                  <c:v>31.499999999999979</c:v>
                </c:pt>
                <c:pt idx="36">
                  <c:v>32.399999999999977</c:v>
                </c:pt>
                <c:pt idx="37">
                  <c:v>33.299999999999976</c:v>
                </c:pt>
                <c:pt idx="38">
                  <c:v>34.199999999999974</c:v>
                </c:pt>
                <c:pt idx="39">
                  <c:v>35.099999999999973</c:v>
                </c:pt>
                <c:pt idx="40">
                  <c:v>35.999999999999972</c:v>
                </c:pt>
                <c:pt idx="41">
                  <c:v>36.89999999999997</c:v>
                </c:pt>
                <c:pt idx="42">
                  <c:v>37.799999999999969</c:v>
                </c:pt>
                <c:pt idx="43">
                  <c:v>38.699999999999967</c:v>
                </c:pt>
                <c:pt idx="44">
                  <c:v>39.599999999999966</c:v>
                </c:pt>
                <c:pt idx="45">
                  <c:v>40.499999999999964</c:v>
                </c:pt>
                <c:pt idx="46">
                  <c:v>41.399999999999963</c:v>
                </c:pt>
                <c:pt idx="47">
                  <c:v>42.299999999999962</c:v>
                </c:pt>
                <c:pt idx="48">
                  <c:v>43.19999999999996</c:v>
                </c:pt>
                <c:pt idx="49">
                  <c:v>44.099999999999959</c:v>
                </c:pt>
                <c:pt idx="50">
                  <c:v>44.999999999999957</c:v>
                </c:pt>
                <c:pt idx="51">
                  <c:v>45.899999999999956</c:v>
                </c:pt>
                <c:pt idx="52">
                  <c:v>46.799999999999955</c:v>
                </c:pt>
                <c:pt idx="53">
                  <c:v>47.699999999999953</c:v>
                </c:pt>
                <c:pt idx="54">
                  <c:v>48.599999999999952</c:v>
                </c:pt>
                <c:pt idx="55">
                  <c:v>49.49999999999995</c:v>
                </c:pt>
                <c:pt idx="56">
                  <c:v>50.399999999999949</c:v>
                </c:pt>
                <c:pt idx="57">
                  <c:v>51.299999999999947</c:v>
                </c:pt>
                <c:pt idx="58">
                  <c:v>52.199999999999946</c:v>
                </c:pt>
                <c:pt idx="59">
                  <c:v>53.099999999999945</c:v>
                </c:pt>
                <c:pt idx="60">
                  <c:v>53.999999999999943</c:v>
                </c:pt>
                <c:pt idx="61">
                  <c:v>54.899999999999942</c:v>
                </c:pt>
                <c:pt idx="62">
                  <c:v>55.79999999999994</c:v>
                </c:pt>
                <c:pt idx="63">
                  <c:v>56.699999999999939</c:v>
                </c:pt>
                <c:pt idx="64">
                  <c:v>57.599999999999937</c:v>
                </c:pt>
                <c:pt idx="65">
                  <c:v>58.499999999999936</c:v>
                </c:pt>
                <c:pt idx="66">
                  <c:v>59.399999999999935</c:v>
                </c:pt>
                <c:pt idx="67">
                  <c:v>60.299999999999933</c:v>
                </c:pt>
                <c:pt idx="68">
                  <c:v>61.199999999999932</c:v>
                </c:pt>
                <c:pt idx="69">
                  <c:v>62.09999999999993</c:v>
                </c:pt>
                <c:pt idx="70">
                  <c:v>62.999999999999929</c:v>
                </c:pt>
                <c:pt idx="71">
                  <c:v>63.899999999999928</c:v>
                </c:pt>
                <c:pt idx="72">
                  <c:v>64.799999999999926</c:v>
                </c:pt>
                <c:pt idx="73">
                  <c:v>65.699999999999932</c:v>
                </c:pt>
                <c:pt idx="74">
                  <c:v>66.599999999999937</c:v>
                </c:pt>
                <c:pt idx="75">
                  <c:v>67.499999999999943</c:v>
                </c:pt>
                <c:pt idx="76">
                  <c:v>68.399999999999949</c:v>
                </c:pt>
                <c:pt idx="77">
                  <c:v>69.299999999999955</c:v>
                </c:pt>
                <c:pt idx="78">
                  <c:v>70.19999999999996</c:v>
                </c:pt>
                <c:pt idx="79">
                  <c:v>71.099999999999966</c:v>
                </c:pt>
                <c:pt idx="80">
                  <c:v>71.999999999999972</c:v>
                </c:pt>
                <c:pt idx="81">
                  <c:v>72.899999999999977</c:v>
                </c:pt>
                <c:pt idx="82">
                  <c:v>73.799999999999983</c:v>
                </c:pt>
                <c:pt idx="83">
                  <c:v>74.699999999999989</c:v>
                </c:pt>
                <c:pt idx="84">
                  <c:v>75.599999999999994</c:v>
                </c:pt>
                <c:pt idx="85">
                  <c:v>76.5</c:v>
                </c:pt>
                <c:pt idx="86">
                  <c:v>77.400000000000006</c:v>
                </c:pt>
                <c:pt idx="87">
                  <c:v>78.300000000000011</c:v>
                </c:pt>
                <c:pt idx="88">
                  <c:v>79.200000000000017</c:v>
                </c:pt>
                <c:pt idx="89">
                  <c:v>80.100000000000023</c:v>
                </c:pt>
                <c:pt idx="90">
                  <c:v>81.000000000000028</c:v>
                </c:pt>
                <c:pt idx="91">
                  <c:v>81.900000000000034</c:v>
                </c:pt>
                <c:pt idx="92">
                  <c:v>82.80000000000004</c:v>
                </c:pt>
                <c:pt idx="93">
                  <c:v>83.700000000000045</c:v>
                </c:pt>
                <c:pt idx="94">
                  <c:v>84.600000000000051</c:v>
                </c:pt>
                <c:pt idx="95">
                  <c:v>85.500000000000057</c:v>
                </c:pt>
                <c:pt idx="96">
                  <c:v>86.400000000000063</c:v>
                </c:pt>
                <c:pt idx="97">
                  <c:v>87.300000000000068</c:v>
                </c:pt>
                <c:pt idx="98">
                  <c:v>88.200000000000074</c:v>
                </c:pt>
                <c:pt idx="99">
                  <c:v>89.10000000000008</c:v>
                </c:pt>
                <c:pt idx="100">
                  <c:v>90.000000000000085</c:v>
                </c:pt>
                <c:pt idx="101">
                  <c:v>90.900000000000091</c:v>
                </c:pt>
                <c:pt idx="102">
                  <c:v>91.800000000000097</c:v>
                </c:pt>
                <c:pt idx="103">
                  <c:v>92.700000000000102</c:v>
                </c:pt>
                <c:pt idx="104">
                  <c:v>93.600000000000108</c:v>
                </c:pt>
                <c:pt idx="105">
                  <c:v>94.500000000000114</c:v>
                </c:pt>
                <c:pt idx="106">
                  <c:v>95.400000000000119</c:v>
                </c:pt>
                <c:pt idx="107">
                  <c:v>96.300000000000125</c:v>
                </c:pt>
                <c:pt idx="108">
                  <c:v>97.200000000000131</c:v>
                </c:pt>
                <c:pt idx="109">
                  <c:v>98.100000000000136</c:v>
                </c:pt>
                <c:pt idx="110">
                  <c:v>99.000000000000142</c:v>
                </c:pt>
                <c:pt idx="111">
                  <c:v>99.900000000000148</c:v>
                </c:pt>
                <c:pt idx="112">
                  <c:v>100.80000000000015</c:v>
                </c:pt>
                <c:pt idx="113">
                  <c:v>101.70000000000016</c:v>
                </c:pt>
                <c:pt idx="114">
                  <c:v>102.60000000000016</c:v>
                </c:pt>
                <c:pt idx="115">
                  <c:v>103.50000000000017</c:v>
                </c:pt>
                <c:pt idx="116">
                  <c:v>104.40000000000018</c:v>
                </c:pt>
                <c:pt idx="117">
                  <c:v>105.30000000000018</c:v>
                </c:pt>
                <c:pt idx="118">
                  <c:v>106.20000000000019</c:v>
                </c:pt>
                <c:pt idx="119">
                  <c:v>107.10000000000019</c:v>
                </c:pt>
                <c:pt idx="120">
                  <c:v>108.0000000000002</c:v>
                </c:pt>
                <c:pt idx="121">
                  <c:v>108.9000000000002</c:v>
                </c:pt>
                <c:pt idx="122">
                  <c:v>109.80000000000021</c:v>
                </c:pt>
                <c:pt idx="123">
                  <c:v>110.70000000000022</c:v>
                </c:pt>
                <c:pt idx="124">
                  <c:v>111.60000000000022</c:v>
                </c:pt>
                <c:pt idx="125">
                  <c:v>112.50000000000023</c:v>
                </c:pt>
                <c:pt idx="126">
                  <c:v>113.40000000000023</c:v>
                </c:pt>
                <c:pt idx="127">
                  <c:v>114.30000000000024</c:v>
                </c:pt>
                <c:pt idx="128">
                  <c:v>115.20000000000024</c:v>
                </c:pt>
                <c:pt idx="129">
                  <c:v>116.10000000000025</c:v>
                </c:pt>
                <c:pt idx="130">
                  <c:v>117.00000000000026</c:v>
                </c:pt>
                <c:pt idx="131">
                  <c:v>117.90000000000026</c:v>
                </c:pt>
                <c:pt idx="132">
                  <c:v>118.80000000000027</c:v>
                </c:pt>
                <c:pt idx="133">
                  <c:v>119.70000000000027</c:v>
                </c:pt>
                <c:pt idx="134">
                  <c:v>120.60000000000028</c:v>
                </c:pt>
                <c:pt idx="135">
                  <c:v>121.50000000000028</c:v>
                </c:pt>
                <c:pt idx="136">
                  <c:v>122.40000000000029</c:v>
                </c:pt>
                <c:pt idx="137">
                  <c:v>123.3000000000003</c:v>
                </c:pt>
                <c:pt idx="138">
                  <c:v>124.2000000000003</c:v>
                </c:pt>
                <c:pt idx="139">
                  <c:v>125.10000000000031</c:v>
                </c:pt>
                <c:pt idx="140">
                  <c:v>126.00000000000031</c:v>
                </c:pt>
                <c:pt idx="141">
                  <c:v>126.90000000000032</c:v>
                </c:pt>
                <c:pt idx="142">
                  <c:v>127.80000000000032</c:v>
                </c:pt>
                <c:pt idx="143">
                  <c:v>128.70000000000033</c:v>
                </c:pt>
                <c:pt idx="144">
                  <c:v>129.60000000000034</c:v>
                </c:pt>
                <c:pt idx="145">
                  <c:v>130.50000000000034</c:v>
                </c:pt>
                <c:pt idx="146">
                  <c:v>131.40000000000035</c:v>
                </c:pt>
                <c:pt idx="147">
                  <c:v>132.30000000000035</c:v>
                </c:pt>
                <c:pt idx="148">
                  <c:v>133.20000000000036</c:v>
                </c:pt>
                <c:pt idx="149">
                  <c:v>134.10000000000036</c:v>
                </c:pt>
                <c:pt idx="150">
                  <c:v>135.00000000000037</c:v>
                </c:pt>
                <c:pt idx="151">
                  <c:v>135.90000000000038</c:v>
                </c:pt>
                <c:pt idx="152">
                  <c:v>136.80000000000038</c:v>
                </c:pt>
                <c:pt idx="153">
                  <c:v>137.70000000000039</c:v>
                </c:pt>
                <c:pt idx="154">
                  <c:v>138.60000000000039</c:v>
                </c:pt>
                <c:pt idx="155">
                  <c:v>139.5000000000004</c:v>
                </c:pt>
                <c:pt idx="156">
                  <c:v>140.4000000000004</c:v>
                </c:pt>
                <c:pt idx="157">
                  <c:v>141.30000000000041</c:v>
                </c:pt>
                <c:pt idx="158">
                  <c:v>142.20000000000041</c:v>
                </c:pt>
                <c:pt idx="159">
                  <c:v>143.10000000000042</c:v>
                </c:pt>
                <c:pt idx="160">
                  <c:v>144.00000000000043</c:v>
                </c:pt>
                <c:pt idx="161">
                  <c:v>144.90000000000043</c:v>
                </c:pt>
                <c:pt idx="162">
                  <c:v>145.80000000000044</c:v>
                </c:pt>
                <c:pt idx="163">
                  <c:v>146.70000000000044</c:v>
                </c:pt>
                <c:pt idx="164">
                  <c:v>147.60000000000045</c:v>
                </c:pt>
                <c:pt idx="165">
                  <c:v>148.50000000000045</c:v>
                </c:pt>
                <c:pt idx="166">
                  <c:v>149.40000000000046</c:v>
                </c:pt>
                <c:pt idx="167">
                  <c:v>150.30000000000047</c:v>
                </c:pt>
                <c:pt idx="168">
                  <c:v>151.20000000000047</c:v>
                </c:pt>
                <c:pt idx="169">
                  <c:v>152.10000000000048</c:v>
                </c:pt>
                <c:pt idx="170">
                  <c:v>153.00000000000048</c:v>
                </c:pt>
                <c:pt idx="171">
                  <c:v>153.90000000000049</c:v>
                </c:pt>
                <c:pt idx="172">
                  <c:v>154.80000000000049</c:v>
                </c:pt>
                <c:pt idx="173">
                  <c:v>155.7000000000005</c:v>
                </c:pt>
                <c:pt idx="174">
                  <c:v>156.60000000000051</c:v>
                </c:pt>
                <c:pt idx="175">
                  <c:v>157.50000000000051</c:v>
                </c:pt>
                <c:pt idx="176">
                  <c:v>158.40000000000052</c:v>
                </c:pt>
                <c:pt idx="177">
                  <c:v>159.30000000000052</c:v>
                </c:pt>
                <c:pt idx="178">
                  <c:v>160.20000000000053</c:v>
                </c:pt>
                <c:pt idx="179">
                  <c:v>161.10000000000053</c:v>
                </c:pt>
                <c:pt idx="180">
                  <c:v>162.00000000000054</c:v>
                </c:pt>
                <c:pt idx="181">
                  <c:v>162.90000000000055</c:v>
                </c:pt>
                <c:pt idx="182">
                  <c:v>163.80000000000055</c:v>
                </c:pt>
                <c:pt idx="183">
                  <c:v>164.70000000000056</c:v>
                </c:pt>
                <c:pt idx="184">
                  <c:v>165.60000000000056</c:v>
                </c:pt>
                <c:pt idx="185">
                  <c:v>166.50000000000057</c:v>
                </c:pt>
                <c:pt idx="186">
                  <c:v>167.40000000000057</c:v>
                </c:pt>
                <c:pt idx="187">
                  <c:v>168.30000000000058</c:v>
                </c:pt>
                <c:pt idx="188">
                  <c:v>169.20000000000059</c:v>
                </c:pt>
                <c:pt idx="189">
                  <c:v>170.10000000000059</c:v>
                </c:pt>
                <c:pt idx="190">
                  <c:v>171.0000000000006</c:v>
                </c:pt>
                <c:pt idx="191">
                  <c:v>171.9000000000006</c:v>
                </c:pt>
                <c:pt idx="192">
                  <c:v>172.80000000000061</c:v>
                </c:pt>
                <c:pt idx="193">
                  <c:v>173.70000000000061</c:v>
                </c:pt>
                <c:pt idx="194">
                  <c:v>174.60000000000062</c:v>
                </c:pt>
                <c:pt idx="195">
                  <c:v>175.50000000000063</c:v>
                </c:pt>
                <c:pt idx="196">
                  <c:v>176.40000000000063</c:v>
                </c:pt>
                <c:pt idx="197">
                  <c:v>177.30000000000064</c:v>
                </c:pt>
                <c:pt idx="198">
                  <c:v>178.20000000000064</c:v>
                </c:pt>
                <c:pt idx="199">
                  <c:v>179.10000000000065</c:v>
                </c:pt>
                <c:pt idx="200">
                  <c:v>180.00000000000065</c:v>
                </c:pt>
                <c:pt idx="201">
                  <c:v>180.90000000000066</c:v>
                </c:pt>
                <c:pt idx="202">
                  <c:v>181.80000000000067</c:v>
                </c:pt>
                <c:pt idx="203">
                  <c:v>182.70000000000067</c:v>
                </c:pt>
                <c:pt idx="204">
                  <c:v>183.60000000000068</c:v>
                </c:pt>
                <c:pt idx="205">
                  <c:v>184.50000000000068</c:v>
                </c:pt>
                <c:pt idx="206">
                  <c:v>185.40000000000069</c:v>
                </c:pt>
                <c:pt idx="207">
                  <c:v>186.30000000000069</c:v>
                </c:pt>
                <c:pt idx="208">
                  <c:v>187.2000000000007</c:v>
                </c:pt>
                <c:pt idx="209">
                  <c:v>188.1000000000007</c:v>
                </c:pt>
                <c:pt idx="210">
                  <c:v>189.00000000000071</c:v>
                </c:pt>
                <c:pt idx="211">
                  <c:v>189.90000000000072</c:v>
                </c:pt>
                <c:pt idx="212">
                  <c:v>190.80000000000072</c:v>
                </c:pt>
                <c:pt idx="213">
                  <c:v>191.70000000000073</c:v>
                </c:pt>
                <c:pt idx="214">
                  <c:v>192.60000000000073</c:v>
                </c:pt>
                <c:pt idx="215">
                  <c:v>193.50000000000074</c:v>
                </c:pt>
                <c:pt idx="216">
                  <c:v>194.40000000000074</c:v>
                </c:pt>
                <c:pt idx="217">
                  <c:v>195.30000000000075</c:v>
                </c:pt>
                <c:pt idx="218">
                  <c:v>196.20000000000076</c:v>
                </c:pt>
                <c:pt idx="219">
                  <c:v>197.10000000000076</c:v>
                </c:pt>
                <c:pt idx="220">
                  <c:v>198.00000000000077</c:v>
                </c:pt>
                <c:pt idx="221">
                  <c:v>198.90000000000077</c:v>
                </c:pt>
                <c:pt idx="222">
                  <c:v>199.80000000000078</c:v>
                </c:pt>
                <c:pt idx="223">
                  <c:v>200.70000000000078</c:v>
                </c:pt>
                <c:pt idx="224">
                  <c:v>201.60000000000079</c:v>
                </c:pt>
                <c:pt idx="225">
                  <c:v>202.5000000000008</c:v>
                </c:pt>
                <c:pt idx="226">
                  <c:v>203.4000000000008</c:v>
                </c:pt>
                <c:pt idx="227">
                  <c:v>204.30000000000081</c:v>
                </c:pt>
                <c:pt idx="228">
                  <c:v>205.20000000000081</c:v>
                </c:pt>
                <c:pt idx="229">
                  <c:v>206.10000000000082</c:v>
                </c:pt>
                <c:pt idx="230">
                  <c:v>207.00000000000082</c:v>
                </c:pt>
                <c:pt idx="231">
                  <c:v>207.90000000000083</c:v>
                </c:pt>
                <c:pt idx="232">
                  <c:v>208.80000000000084</c:v>
                </c:pt>
                <c:pt idx="233">
                  <c:v>209.70000000000084</c:v>
                </c:pt>
                <c:pt idx="234">
                  <c:v>210.60000000000085</c:v>
                </c:pt>
                <c:pt idx="235">
                  <c:v>211.50000000000085</c:v>
                </c:pt>
                <c:pt idx="236">
                  <c:v>212.40000000000086</c:v>
                </c:pt>
                <c:pt idx="237">
                  <c:v>213.30000000000086</c:v>
                </c:pt>
                <c:pt idx="238">
                  <c:v>214.20000000000087</c:v>
                </c:pt>
                <c:pt idx="239">
                  <c:v>215.10000000000088</c:v>
                </c:pt>
                <c:pt idx="240">
                  <c:v>216.00000000000088</c:v>
                </c:pt>
                <c:pt idx="241">
                  <c:v>216.90000000000089</c:v>
                </c:pt>
                <c:pt idx="242">
                  <c:v>217.80000000000089</c:v>
                </c:pt>
                <c:pt idx="243">
                  <c:v>218.7000000000009</c:v>
                </c:pt>
                <c:pt idx="244">
                  <c:v>219.6000000000009</c:v>
                </c:pt>
                <c:pt idx="245">
                  <c:v>220.50000000000091</c:v>
                </c:pt>
                <c:pt idx="246">
                  <c:v>221.40000000000092</c:v>
                </c:pt>
                <c:pt idx="247">
                  <c:v>222.30000000000092</c:v>
                </c:pt>
                <c:pt idx="248">
                  <c:v>223.20000000000093</c:v>
                </c:pt>
                <c:pt idx="249">
                  <c:v>224.10000000000093</c:v>
                </c:pt>
                <c:pt idx="250">
                  <c:v>225.00000000000094</c:v>
                </c:pt>
                <c:pt idx="251">
                  <c:v>225.90000000000094</c:v>
                </c:pt>
                <c:pt idx="252">
                  <c:v>226.80000000000095</c:v>
                </c:pt>
                <c:pt idx="253">
                  <c:v>227.70000000000095</c:v>
                </c:pt>
                <c:pt idx="254">
                  <c:v>228.60000000000096</c:v>
                </c:pt>
                <c:pt idx="255">
                  <c:v>229.50000000000097</c:v>
                </c:pt>
                <c:pt idx="256">
                  <c:v>230.40000000000097</c:v>
                </c:pt>
                <c:pt idx="257">
                  <c:v>231.30000000000098</c:v>
                </c:pt>
                <c:pt idx="258">
                  <c:v>232.20000000000098</c:v>
                </c:pt>
                <c:pt idx="259">
                  <c:v>233.10000000000099</c:v>
                </c:pt>
                <c:pt idx="260">
                  <c:v>234.00000000000099</c:v>
                </c:pt>
                <c:pt idx="261">
                  <c:v>234.900000000001</c:v>
                </c:pt>
                <c:pt idx="262">
                  <c:v>235.80000000000101</c:v>
                </c:pt>
                <c:pt idx="263">
                  <c:v>236.70000000000101</c:v>
                </c:pt>
                <c:pt idx="264">
                  <c:v>237.60000000000102</c:v>
                </c:pt>
                <c:pt idx="265">
                  <c:v>238.50000000000102</c:v>
                </c:pt>
                <c:pt idx="266">
                  <c:v>239.40000000000103</c:v>
                </c:pt>
                <c:pt idx="267">
                  <c:v>240.30000000000103</c:v>
                </c:pt>
                <c:pt idx="268">
                  <c:v>241.20000000000104</c:v>
                </c:pt>
                <c:pt idx="269">
                  <c:v>242.10000000000105</c:v>
                </c:pt>
                <c:pt idx="270">
                  <c:v>243.00000000000105</c:v>
                </c:pt>
                <c:pt idx="271">
                  <c:v>243.90000000000106</c:v>
                </c:pt>
                <c:pt idx="272">
                  <c:v>244.80000000000106</c:v>
                </c:pt>
                <c:pt idx="273">
                  <c:v>245.70000000000107</c:v>
                </c:pt>
                <c:pt idx="274">
                  <c:v>246.60000000000107</c:v>
                </c:pt>
                <c:pt idx="275">
                  <c:v>247.50000000000108</c:v>
                </c:pt>
                <c:pt idx="276">
                  <c:v>248.40000000000109</c:v>
                </c:pt>
                <c:pt idx="277">
                  <c:v>249.30000000000109</c:v>
                </c:pt>
                <c:pt idx="278">
                  <c:v>250.2000000000011</c:v>
                </c:pt>
                <c:pt idx="279">
                  <c:v>251.1000000000011</c:v>
                </c:pt>
                <c:pt idx="280">
                  <c:v>252.00000000000111</c:v>
                </c:pt>
                <c:pt idx="281">
                  <c:v>252.90000000000111</c:v>
                </c:pt>
                <c:pt idx="282">
                  <c:v>253.80000000000112</c:v>
                </c:pt>
                <c:pt idx="283">
                  <c:v>254.70000000000113</c:v>
                </c:pt>
                <c:pt idx="284">
                  <c:v>255.60000000000113</c:v>
                </c:pt>
                <c:pt idx="285">
                  <c:v>256.50000000000114</c:v>
                </c:pt>
                <c:pt idx="286">
                  <c:v>257.40000000000111</c:v>
                </c:pt>
                <c:pt idx="287">
                  <c:v>258.30000000000109</c:v>
                </c:pt>
                <c:pt idx="288">
                  <c:v>259.20000000000107</c:v>
                </c:pt>
                <c:pt idx="289">
                  <c:v>260.10000000000105</c:v>
                </c:pt>
                <c:pt idx="290">
                  <c:v>261.00000000000102</c:v>
                </c:pt>
                <c:pt idx="291">
                  <c:v>261.900000000001</c:v>
                </c:pt>
                <c:pt idx="292">
                  <c:v>262.80000000000098</c:v>
                </c:pt>
                <c:pt idx="293">
                  <c:v>263.70000000000095</c:v>
                </c:pt>
                <c:pt idx="294">
                  <c:v>264.60000000000093</c:v>
                </c:pt>
                <c:pt idx="295">
                  <c:v>265.50000000000091</c:v>
                </c:pt>
                <c:pt idx="296">
                  <c:v>266.40000000000089</c:v>
                </c:pt>
                <c:pt idx="297">
                  <c:v>267.30000000000086</c:v>
                </c:pt>
                <c:pt idx="298">
                  <c:v>268.20000000000084</c:v>
                </c:pt>
                <c:pt idx="299">
                  <c:v>269.10000000000082</c:v>
                </c:pt>
                <c:pt idx="300">
                  <c:v>270.0000000000008</c:v>
                </c:pt>
                <c:pt idx="301">
                  <c:v>270.90000000000077</c:v>
                </c:pt>
                <c:pt idx="302">
                  <c:v>271.80000000000075</c:v>
                </c:pt>
                <c:pt idx="303">
                  <c:v>272.70000000000073</c:v>
                </c:pt>
                <c:pt idx="304">
                  <c:v>273.6000000000007</c:v>
                </c:pt>
                <c:pt idx="305">
                  <c:v>274.50000000000068</c:v>
                </c:pt>
                <c:pt idx="306">
                  <c:v>275.40000000000066</c:v>
                </c:pt>
                <c:pt idx="307">
                  <c:v>276.30000000000064</c:v>
                </c:pt>
                <c:pt idx="308">
                  <c:v>277.20000000000061</c:v>
                </c:pt>
                <c:pt idx="309">
                  <c:v>278.10000000000059</c:v>
                </c:pt>
                <c:pt idx="310">
                  <c:v>279.00000000000057</c:v>
                </c:pt>
                <c:pt idx="311">
                  <c:v>279.90000000000055</c:v>
                </c:pt>
                <c:pt idx="312">
                  <c:v>280.80000000000052</c:v>
                </c:pt>
                <c:pt idx="313">
                  <c:v>281.7000000000005</c:v>
                </c:pt>
                <c:pt idx="314">
                  <c:v>282.60000000000048</c:v>
                </c:pt>
                <c:pt idx="315">
                  <c:v>283.50000000000045</c:v>
                </c:pt>
                <c:pt idx="316">
                  <c:v>284.40000000000043</c:v>
                </c:pt>
                <c:pt idx="317">
                  <c:v>285.30000000000041</c:v>
                </c:pt>
                <c:pt idx="318">
                  <c:v>286.20000000000039</c:v>
                </c:pt>
                <c:pt idx="319">
                  <c:v>287.10000000000036</c:v>
                </c:pt>
                <c:pt idx="320">
                  <c:v>288.00000000000034</c:v>
                </c:pt>
                <c:pt idx="321">
                  <c:v>288.90000000000032</c:v>
                </c:pt>
                <c:pt idx="322">
                  <c:v>289.8000000000003</c:v>
                </c:pt>
                <c:pt idx="323">
                  <c:v>290.70000000000027</c:v>
                </c:pt>
                <c:pt idx="324">
                  <c:v>291.60000000000025</c:v>
                </c:pt>
                <c:pt idx="325">
                  <c:v>292.50000000000023</c:v>
                </c:pt>
                <c:pt idx="326">
                  <c:v>293.4000000000002</c:v>
                </c:pt>
                <c:pt idx="327">
                  <c:v>294.30000000000018</c:v>
                </c:pt>
                <c:pt idx="328">
                  <c:v>295.20000000000016</c:v>
                </c:pt>
                <c:pt idx="329">
                  <c:v>296.10000000000014</c:v>
                </c:pt>
                <c:pt idx="330">
                  <c:v>297.00000000000011</c:v>
                </c:pt>
                <c:pt idx="331">
                  <c:v>297.90000000000009</c:v>
                </c:pt>
                <c:pt idx="332">
                  <c:v>298.80000000000007</c:v>
                </c:pt>
                <c:pt idx="333">
                  <c:v>299.70000000000005</c:v>
                </c:pt>
                <c:pt idx="334">
                  <c:v>300.60000000000002</c:v>
                </c:pt>
                <c:pt idx="335">
                  <c:v>301.5</c:v>
                </c:pt>
                <c:pt idx="336">
                  <c:v>302.39999999999998</c:v>
                </c:pt>
                <c:pt idx="337">
                  <c:v>303.29999999999995</c:v>
                </c:pt>
                <c:pt idx="338">
                  <c:v>304.19999999999993</c:v>
                </c:pt>
                <c:pt idx="339">
                  <c:v>305.09999999999991</c:v>
                </c:pt>
                <c:pt idx="340">
                  <c:v>305.99999999999989</c:v>
                </c:pt>
                <c:pt idx="341">
                  <c:v>306.89999999999986</c:v>
                </c:pt>
                <c:pt idx="342">
                  <c:v>307.79999999999984</c:v>
                </c:pt>
                <c:pt idx="343">
                  <c:v>308.69999999999982</c:v>
                </c:pt>
                <c:pt idx="344">
                  <c:v>309.5999999999998</c:v>
                </c:pt>
                <c:pt idx="345">
                  <c:v>310.49999999999977</c:v>
                </c:pt>
                <c:pt idx="346">
                  <c:v>311.39999999999975</c:v>
                </c:pt>
                <c:pt idx="347">
                  <c:v>312.29999999999973</c:v>
                </c:pt>
                <c:pt idx="348">
                  <c:v>313.1999999999997</c:v>
                </c:pt>
                <c:pt idx="349">
                  <c:v>314.09999999999968</c:v>
                </c:pt>
                <c:pt idx="350">
                  <c:v>314.99999999999966</c:v>
                </c:pt>
                <c:pt idx="351">
                  <c:v>315.89999999999964</c:v>
                </c:pt>
                <c:pt idx="352">
                  <c:v>316.79999999999961</c:v>
                </c:pt>
                <c:pt idx="353">
                  <c:v>317.69999999999959</c:v>
                </c:pt>
                <c:pt idx="354">
                  <c:v>318.59999999999957</c:v>
                </c:pt>
                <c:pt idx="355">
                  <c:v>319.49999999999955</c:v>
                </c:pt>
                <c:pt idx="356">
                  <c:v>320.39999999999952</c:v>
                </c:pt>
                <c:pt idx="357">
                  <c:v>321.2999999999995</c:v>
                </c:pt>
                <c:pt idx="358">
                  <c:v>322.19999999999948</c:v>
                </c:pt>
                <c:pt idx="359">
                  <c:v>323.09999999999945</c:v>
                </c:pt>
                <c:pt idx="360">
                  <c:v>323.99999999999943</c:v>
                </c:pt>
                <c:pt idx="361">
                  <c:v>324.89999999999941</c:v>
                </c:pt>
                <c:pt idx="362">
                  <c:v>325.79999999999939</c:v>
                </c:pt>
                <c:pt idx="363">
                  <c:v>326.69999999999936</c:v>
                </c:pt>
                <c:pt idx="364">
                  <c:v>327.59999999999934</c:v>
                </c:pt>
                <c:pt idx="365">
                  <c:v>328.49999999999932</c:v>
                </c:pt>
                <c:pt idx="366">
                  <c:v>329.3999999999993</c:v>
                </c:pt>
                <c:pt idx="367">
                  <c:v>330.29999999999927</c:v>
                </c:pt>
                <c:pt idx="368">
                  <c:v>331.19999999999925</c:v>
                </c:pt>
                <c:pt idx="369">
                  <c:v>332.09999999999923</c:v>
                </c:pt>
                <c:pt idx="370">
                  <c:v>332.9999999999992</c:v>
                </c:pt>
                <c:pt idx="371">
                  <c:v>333.89999999999918</c:v>
                </c:pt>
                <c:pt idx="372">
                  <c:v>334.79999999999916</c:v>
                </c:pt>
                <c:pt idx="373">
                  <c:v>335.69999999999914</c:v>
                </c:pt>
                <c:pt idx="374">
                  <c:v>336.59999999999911</c:v>
                </c:pt>
                <c:pt idx="375">
                  <c:v>337.49999999999909</c:v>
                </c:pt>
                <c:pt idx="376">
                  <c:v>338.39999999999907</c:v>
                </c:pt>
                <c:pt idx="377">
                  <c:v>339.29999999999905</c:v>
                </c:pt>
              </c:numCache>
            </c:numRef>
          </c:cat>
          <c:val>
            <c:numRef>
              <c:f>合成波のつくり方!$CK$43:$CK$420</c:f>
              <c:numCache>
                <c:formatCode>#,##0.000;[Red]\-#,##0.000</c:formatCode>
                <c:ptCount val="378"/>
                <c:pt idx="0">
                  <c:v>1.9204502484307905E-3</c:v>
                </c:pt>
                <c:pt idx="1">
                  <c:v>2.3870533688628336E-3</c:v>
                </c:pt>
                <c:pt idx="2">
                  <c:v>2.9669831698501022E-3</c:v>
                </c:pt>
                <c:pt idx="3">
                  <c:v>3.6877412132828944E-3</c:v>
                </c:pt>
                <c:pt idx="4">
                  <c:v>4.5834905995590066E-3</c:v>
                </c:pt>
                <c:pt idx="5">
                  <c:v>5.6966627910328563E-3</c:v>
                </c:pt>
                <c:pt idx="6">
                  <c:v>7.0799483284733136E-3</c:v>
                </c:pt>
                <c:pt idx="7">
                  <c:v>8.798761142594938E-3</c:v>
                </c:pt>
                <c:pt idx="8">
                  <c:v>1.0934286014419484E-2</c:v>
                </c:pt>
                <c:pt idx="9">
                  <c:v>1.3587242363303692E-2</c:v>
                </c:pt>
                <c:pt idx="10">
                  <c:v>1.6882525294253256E-2</c:v>
                </c:pt>
                <c:pt idx="11">
                  <c:v>2.0974916859744973E-2</c:v>
                </c:pt>
                <c:pt idx="12">
                  <c:v>2.6056096512809618E-2</c:v>
                </c:pt>
                <c:pt idx="13">
                  <c:v>3.236321872824964E-2</c:v>
                </c:pt>
                <c:pt idx="14">
                  <c:v>4.0189365460778143E-2</c:v>
                </c:pt>
                <c:pt idx="15">
                  <c:v>4.989621713344139E-2</c:v>
                </c:pt>
                <c:pt idx="16">
                  <c:v>6.1929310556664952E-2</c:v>
                </c:pt>
                <c:pt idx="17">
                  <c:v>7.6836252819694612E-2</c:v>
                </c:pt>
                <c:pt idx="18">
                  <c:v>9.5288216314934615E-2</c:v>
                </c:pt>
                <c:pt idx="19">
                  <c:v>0.11810491982825728</c:v>
                </c:pt>
                <c:pt idx="20">
                  <c:v>0.1462830559624605</c:v>
                </c:pt>
                <c:pt idx="21">
                  <c:v>0.18102768554269041</c:v>
                </c:pt>
                <c:pt idx="22">
                  <c:v>0.22378538525651814</c:v>
                </c:pt>
                <c:pt idx="23">
                  <c:v>0.27627677049517907</c:v>
                </c:pt>
                <c:pt idx="24">
                  <c:v>0.34052424960414968</c:v>
                </c:pt>
                <c:pt idx="25">
                  <c:v>0.41886830193761709</c:v>
                </c:pt>
                <c:pt idx="26">
                  <c:v>0.51396202708004324</c:v>
                </c:pt>
                <c:pt idx="27">
                  <c:v>0.62872910539962967</c:v>
                </c:pt>
                <c:pt idx="28">
                  <c:v>0.76626483463537154</c:v>
                </c:pt>
                <c:pt idx="29">
                  <c:v>0.92965432646931767</c:v>
                </c:pt>
                <c:pt idx="30">
                  <c:v>1.1216780281541783</c:v>
                </c:pt>
                <c:pt idx="31">
                  <c:v>1.3443757696198264</c:v>
                </c:pt>
                <c:pt idx="32">
                  <c:v>1.598451716759701</c:v>
                </c:pt>
                <c:pt idx="33">
                  <c:v>1.8825306953131589</c:v>
                </c:pt>
                <c:pt idx="34">
                  <c:v>2.1923276683536495</c:v>
                </c:pt>
                <c:pt idx="35">
                  <c:v>2.5198678316664922</c:v>
                </c:pt>
                <c:pt idx="36">
                  <c:v>2.8529829604202179</c:v>
                </c:pt>
                <c:pt idx="37">
                  <c:v>3.1753773188393657</c:v>
                </c:pt>
                <c:pt idx="38">
                  <c:v>3.468548970115827</c:v>
                </c:pt>
                <c:pt idx="39">
                  <c:v>3.7099264509827532</c:v>
                </c:pt>
                <c:pt idx="40">
                  <c:v>3.8820477162266402</c:v>
                </c:pt>
                <c:pt idx="41">
                  <c:v>3.9683357003885975</c:v>
                </c:pt>
                <c:pt idx="42">
                  <c:v>3.9622844991689372</c:v>
                </c:pt>
                <c:pt idx="43">
                  <c:v>3.8651320970593326</c:v>
                </c:pt>
                <c:pt idx="44">
                  <c:v>3.6864523059510628</c:v>
                </c:pt>
                <c:pt idx="45">
                  <c:v>3.4422496954351129</c:v>
                </c:pt>
                <c:pt idx="46">
                  <c:v>3.1520924497708287</c:v>
                </c:pt>
                <c:pt idx="47">
                  <c:v>2.8361137474973157</c:v>
                </c:pt>
                <c:pt idx="48">
                  <c:v>2.5125747357820241</c:v>
                </c:pt>
                <c:pt idx="49">
                  <c:v>2.1963443547550079</c:v>
                </c:pt>
                <c:pt idx="50">
                  <c:v>1.8983083522184896</c:v>
                </c:pt>
                <c:pt idx="51">
                  <c:v>1.6254986945934629</c:v>
                </c:pt>
                <c:pt idx="52">
                  <c:v>1.3816596657465772</c:v>
                </c:pt>
                <c:pt idx="53">
                  <c:v>1.1679961780383028</c:v>
                </c:pt>
                <c:pt idx="54">
                  <c:v>0.98392530431992675</c:v>
                </c:pt>
                <c:pt idx="55">
                  <c:v>0.8277307398655408</c:v>
                </c:pt>
                <c:pt idx="56">
                  <c:v>0.69708077166908144</c:v>
                </c:pt>
                <c:pt idx="57">
                  <c:v>0.58940874529667786</c:v>
                </c:pt>
                <c:pt idx="58">
                  <c:v>0.50217466557121837</c:v>
                </c:pt>
                <c:pt idx="59">
                  <c:v>0.4330335273166272</c:v>
                </c:pt>
                <c:pt idx="60">
                  <c:v>0.37993570927221826</c:v>
                </c:pt>
                <c:pt idx="61">
                  <c:v>0.34118115441892943</c:v>
                </c:pt>
                <c:pt idx="62">
                  <c:v>0.31544444704175073</c:v>
                </c:pt>
                <c:pt idx="63">
                  <c:v>0.30178349354422029</c:v>
                </c:pt>
                <c:pt idx="64">
                  <c:v>0.29964081881984755</c:v>
                </c:pt>
                <c:pt idx="65">
                  <c:v>0.30884360365664121</c:v>
                </c:pt>
                <c:pt idx="66">
                  <c:v>0.32960641828148518</c:v>
                </c:pt>
                <c:pt idx="67">
                  <c:v>0.36253898204289775</c:v>
                </c:pt>
                <c:pt idx="68">
                  <c:v>0.40866000836317812</c:v>
                </c:pt>
                <c:pt idx="69">
                  <c:v>0.46941708891253237</c:v>
                </c:pt>
                <c:pt idx="70">
                  <c:v>0.54671144994863852</c:v>
                </c:pt>
                <c:pt idx="71">
                  <c:v>0.64292509955460342</c:v>
                </c:pt>
                <c:pt idx="72">
                  <c:v>0.76094620117858969</c:v>
                </c:pt>
                <c:pt idx="73">
                  <c:v>0.90418628629252684</c:v>
                </c:pt>
                <c:pt idx="74">
                  <c:v>1.076580012179845</c:v>
                </c:pt>
                <c:pt idx="75">
                  <c:v>1.2825545051848564</c:v>
                </c:pt>
                <c:pt idx="76">
                  <c:v>1.5269509854538907</c:v>
                </c:pt>
                <c:pt idx="77">
                  <c:v>1.8148767198564211</c:v>
                </c:pt>
                <c:pt idx="78">
                  <c:v>2.1514612624022296</c:v>
                </c:pt>
                <c:pt idx="79">
                  <c:v>2.5414890226509348</c:v>
                </c:pt>
                <c:pt idx="80">
                  <c:v>2.9888830221956404</c:v>
                </c:pt>
                <c:pt idx="81">
                  <c:v>3.4960258288798838</c:v>
                </c:pt>
                <c:pt idx="82">
                  <c:v>4.0629272318100718</c:v>
                </c:pt>
                <c:pt idx="83">
                  <c:v>4.6862876129727891</c:v>
                </c:pt>
                <c:pt idx="84">
                  <c:v>5.3585612523074095</c:v>
                </c:pt>
                <c:pt idx="85">
                  <c:v>6.0671880866638954</c:v>
                </c:pt>
                <c:pt idx="86">
                  <c:v>6.7952183973930342</c:v>
                </c:pt>
                <c:pt idx="87">
                  <c:v>7.5177783097848101</c:v>
                </c:pt>
                <c:pt idx="88">
                  <c:v>8.2085919419705355</c:v>
                </c:pt>
                <c:pt idx="89">
                  <c:v>8.8384967990760792</c:v>
                </c:pt>
                <c:pt idx="90">
                  <c:v>9.3789751326612798</c:v>
                </c:pt>
                <c:pt idx="91">
                  <c:v>9.805176139984038</c:v>
                </c:pt>
                <c:pt idx="92">
                  <c:v>10.098693847850903</c:v>
                </c:pt>
                <c:pt idx="93">
                  <c:v>10.249529587471692</c:v>
                </c:pt>
                <c:pt idx="94">
                  <c:v>10.256848322525471</c:v>
                </c:pt>
                <c:pt idx="95">
                  <c:v>10.128444579991129</c:v>
                </c:pt>
                <c:pt idx="96">
                  <c:v>9.8791471550154792</c:v>
                </c:pt>
                <c:pt idx="97">
                  <c:v>9.5285979381871968</c:v>
                </c:pt>
                <c:pt idx="98">
                  <c:v>9.0988870812238325</c:v>
                </c:pt>
                <c:pt idx="99">
                  <c:v>8.6124370552997878</c:v>
                </c:pt>
                <c:pt idx="100">
                  <c:v>8.0903693189771957</c:v>
                </c:pt>
                <c:pt idx="101">
                  <c:v>7.5514281092720887</c:v>
                </c:pt>
                <c:pt idx="102">
                  <c:v>7.0114188450499322</c:v>
                </c:pt>
                <c:pt idx="103">
                  <c:v>6.4830555751989811</c:v>
                </c:pt>
                <c:pt idx="104">
                  <c:v>5.9760939827590249</c:v>
                </c:pt>
                <c:pt idx="105">
                  <c:v>5.4976371235829946</c:v>
                </c:pt>
                <c:pt idx="106">
                  <c:v>5.0525249204079588</c:v>
                </c:pt>
                <c:pt idx="107">
                  <c:v>4.6437448148030267</c:v>
                </c:pt>
                <c:pt idx="108">
                  <c:v>4.2728241843010553</c:v>
                </c:pt>
                <c:pt idx="109">
                  <c:v>3.9401830284121568</c:v>
                </c:pt>
                <c:pt idx="110">
                  <c:v>3.6454379597117916</c:v>
                </c:pt>
                <c:pt idx="111">
                  <c:v>3.3876565863170902</c:v>
                </c:pt>
                <c:pt idx="112">
                  <c:v>3.1655660696985009</c:v>
                </c:pt>
                <c:pt idx="113">
                  <c:v>2.97772202455671</c:v>
                </c:pt>
                <c:pt idx="114">
                  <c:v>2.822644815468498</c:v>
                </c:pt>
                <c:pt idx="115">
                  <c:v>2.6989302869469918</c:v>
                </c:pt>
                <c:pt idx="116">
                  <c:v>2.6053414300710309</c:v>
                </c:pt>
                <c:pt idx="117">
                  <c:v>2.5408866774643286</c:v>
                </c:pt>
                <c:pt idx="118">
                  <c:v>2.5048895551252786</c:v>
                </c:pt>
                <c:pt idx="119">
                  <c:v>2.4970533513468287</c:v>
                </c:pt>
                <c:pt idx="120">
                  <c:v>2.5175232808206154</c:v>
                </c:pt>
                <c:pt idx="121">
                  <c:v>2.5669472769700099</c:v>
                </c:pt>
                <c:pt idx="122">
                  <c:v>2.6465349592744043</c:v>
                </c:pt>
                <c:pt idx="123">
                  <c:v>2.7581123962973049</c:v>
                </c:pt>
                <c:pt idx="124">
                  <c:v>2.9041679119969439</c:v>
                </c:pt>
                <c:pt idx="125">
                  <c:v>3.087881265756427</c:v>
                </c:pt>
                <c:pt idx="126">
                  <c:v>3.3131250231978493</c:v>
                </c:pt>
                <c:pt idx="127">
                  <c:v>3.5844228765795583</c:v>
                </c:pt>
                <c:pt idx="128">
                  <c:v>3.9068453189146135</c:v>
                </c:pt>
                <c:pt idx="129">
                  <c:v>4.2858190057102963</c:v>
                </c:pt>
                <c:pt idx="130">
                  <c:v>4.7268234366279973</c:v>
                </c:pt>
                <c:pt idx="131">
                  <c:v>5.234949016556981</c:v>
                </c:pt>
                <c:pt idx="132">
                  <c:v>5.8142966349622434</c:v>
                </c:pt>
                <c:pt idx="133">
                  <c:v>6.4672137596321448</c:v>
                </c:pt>
                <c:pt idx="134">
                  <c:v>7.1933887535327505</c:v>
                </c:pt>
                <c:pt idx="135">
                  <c:v>7.9888653213485803</c:v>
                </c:pt>
                <c:pt idx="136">
                  <c:v>8.8450906186668945</c:v>
                </c:pt>
                <c:pt idx="137">
                  <c:v>9.7481651988620275</c:v>
                </c:pt>
                <c:pt idx="138">
                  <c:v>10.6785040577294</c:v>
                </c:pt>
                <c:pt idx="139">
                  <c:v>11.62112214130015</c:v>
                </c:pt>
                <c:pt idx="140">
                  <c:v>12.532461320394697</c:v>
                </c:pt>
                <c:pt idx="141">
                  <c:v>13.388304481764157</c:v>
                </c:pt>
                <c:pt idx="142">
                  <c:v>14.158864171523716</c:v>
                </c:pt>
                <c:pt idx="143">
                  <c:v>14.818370711278041</c:v>
                </c:pt>
                <c:pt idx="144">
                  <c:v>15.348377337931231</c:v>
                </c:pt>
                <c:pt idx="145">
                  <c:v>15.740770349503789</c:v>
                </c:pt>
                <c:pt idx="146">
                  <c:v>16.00032257888202</c:v>
                </c:pt>
                <c:pt idx="147">
                  <c:v>16.146944161343789</c:v>
                </c:pt>
                <c:pt idx="148">
                  <c:v>16.218132033607937</c:v>
                </c:pt>
                <c:pt idx="149">
                  <c:v>16.272381910081467</c:v>
                </c:pt>
                <c:pt idx="150">
                  <c:v>16.394348109875086</c:v>
                </c:pt>
                <c:pt idx="151">
                  <c:v>16.702031359203175</c:v>
                </c:pt>
                <c:pt idx="152">
                  <c:v>17.354620208060059</c:v>
                </c:pt>
                <c:pt idx="153">
                  <c:v>18.555600733439398</c:v>
                </c:pt>
                <c:pt idx="154">
                  <c:v>20.537792209786954</c:v>
                </c:pt>
                <c:pt idx="155">
                  <c:v>23.505518053697209</c:v>
                </c:pt>
                <c:pt idx="156">
                  <c:v>27.505026135216809</c:v>
                </c:pt>
                <c:pt idx="157">
                  <c:v>32.232309910517777</c:v>
                </c:pt>
                <c:pt idx="158">
                  <c:v>36.910151430125538</c:v>
                </c:pt>
                <c:pt idx="159">
                  <c:v>40.49168805949212</c:v>
                </c:pt>
                <c:pt idx="160">
                  <c:v>42.240886428584943</c:v>
                </c:pt>
                <c:pt idx="161">
                  <c:v>42.165240850021995</c:v>
                </c:pt>
                <c:pt idx="162">
                  <c:v>40.808476294035465</c:v>
                </c:pt>
                <c:pt idx="163">
                  <c:v>38.763827953115786</c:v>
                </c:pt>
                <c:pt idx="164">
                  <c:v>36.445785607276463</c:v>
                </c:pt>
                <c:pt idx="165">
                  <c:v>34.059440944942992</c:v>
                </c:pt>
                <c:pt idx="166">
                  <c:v>31.724307467371073</c:v>
                </c:pt>
                <c:pt idx="167">
                  <c:v>29.492252224114541</c:v>
                </c:pt>
                <c:pt idx="168">
                  <c:v>27.385260188407173</c:v>
                </c:pt>
                <c:pt idx="169">
                  <c:v>25.410408015692685</c:v>
                </c:pt>
                <c:pt idx="170">
                  <c:v>23.567328614843529</c:v>
                </c:pt>
                <c:pt idx="171">
                  <c:v>21.851968221669381</c:v>
                </c:pt>
                <c:pt idx="172">
                  <c:v>20.258518338853978</c:v>
                </c:pt>
                <c:pt idx="173">
                  <c:v>18.780434018909272</c:v>
                </c:pt>
                <c:pt idx="174">
                  <c:v>17.410983422217239</c:v>
                </c:pt>
                <c:pt idx="175">
                  <c:v>16.14355049533853</c:v>
                </c:pt>
                <c:pt idx="176">
                  <c:v>14.971804417009576</c:v>
                </c:pt>
                <c:pt idx="177">
                  <c:v>13.899795792300148</c:v>
                </c:pt>
                <c:pt idx="178">
                  <c:v>12.906112261555332</c:v>
                </c:pt>
                <c:pt idx="179">
                  <c:v>11.99329209047357</c:v>
                </c:pt>
                <c:pt idx="180">
                  <c:v>11.157473477092205</c:v>
                </c:pt>
                <c:pt idx="181">
                  <c:v>10.395584660312286</c:v>
                </c:pt>
                <c:pt idx="182">
                  <c:v>9.7054737677086322</c:v>
                </c:pt>
                <c:pt idx="183">
                  <c:v>9.0860857830165447</c:v>
                </c:pt>
                <c:pt idx="184">
                  <c:v>8.5377056948435772</c:v>
                </c:pt>
                <c:pt idx="185">
                  <c:v>8.0622920636305793</c:v>
                </c:pt>
                <c:pt idx="186">
                  <c:v>7.6639316671452873</c:v>
                </c:pt>
                <c:pt idx="187">
                  <c:v>7.3494527541913932</c:v>
                </c:pt>
                <c:pt idx="188">
                  <c:v>7.1292396492137584</c:v>
                </c:pt>
                <c:pt idx="189">
                  <c:v>7.0182901948268235</c:v>
                </c:pt>
                <c:pt idx="190">
                  <c:v>7.037539754078816</c:v>
                </c:pt>
                <c:pt idx="191">
                  <c:v>7.2154217962651135</c:v>
                </c:pt>
                <c:pt idx="192">
                  <c:v>7.5895107642341504</c:v>
                </c:pt>
                <c:pt idx="193">
                  <c:v>8.2078423459154557</c:v>
                </c:pt>
                <c:pt idx="194">
                  <c:v>9.1290558312153642</c:v>
                </c:pt>
                <c:pt idx="195">
                  <c:v>10.419796388895932</c:v>
                </c:pt>
                <c:pt idx="196">
                  <c:v>12.146929716377013</c:v>
                </c:pt>
                <c:pt idx="197">
                  <c:v>14.361537988632236</c:v>
                </c:pt>
                <c:pt idx="198">
                  <c:v>17.072668119917374</c:v>
                </c:pt>
                <c:pt idx="199">
                  <c:v>20.223567320261381</c:v>
                </c:pt>
                <c:pt idx="200">
                  <c:v>23.630063403458799</c:v>
                </c:pt>
                <c:pt idx="201">
                  <c:v>27.025454610264447</c:v>
                </c:pt>
                <c:pt idx="202">
                  <c:v>30.087844794394059</c:v>
                </c:pt>
                <c:pt idx="203">
                  <c:v>32.545044014498558</c:v>
                </c:pt>
                <c:pt idx="204">
                  <c:v>34.268029104882466</c:v>
                </c:pt>
                <c:pt idx="205">
                  <c:v>35.299020692044138</c:v>
                </c:pt>
                <c:pt idx="206">
                  <c:v>35.805401535761717</c:v>
                </c:pt>
                <c:pt idx="207">
                  <c:v>36.006971975721946</c:v>
                </c:pt>
                <c:pt idx="208">
                  <c:v>36.126427099462006</c:v>
                </c:pt>
                <c:pt idx="209">
                  <c:v>36.377849017090313</c:v>
                </c:pt>
                <c:pt idx="210">
                  <c:v>36.979168560128784</c:v>
                </c:pt>
                <c:pt idx="211">
                  <c:v>38.160223162836203</c:v>
                </c:pt>
                <c:pt idx="212">
                  <c:v>40.122100553772725</c:v>
                </c:pt>
                <c:pt idx="213">
                  <c:v>42.884547427821076</c:v>
                </c:pt>
                <c:pt idx="214">
                  <c:v>45.998481101141522</c:v>
                </c:pt>
                <c:pt idx="215">
                  <c:v>48.346446606145406</c:v>
                </c:pt>
                <c:pt idx="216">
                  <c:v>48.604394130693777</c:v>
                </c:pt>
                <c:pt idx="217">
                  <c:v>46.390544775277242</c:v>
                </c:pt>
                <c:pt idx="218">
                  <c:v>42.610287903582289</c:v>
                </c:pt>
                <c:pt idx="219">
                  <c:v>38.430639358003489</c:v>
                </c:pt>
                <c:pt idx="220">
                  <c:v>34.524304853054169</c:v>
                </c:pt>
                <c:pt idx="221">
                  <c:v>31.116573900291819</c:v>
                </c:pt>
                <c:pt idx="222">
                  <c:v>28.2165899906745</c:v>
                </c:pt>
                <c:pt idx="223">
                  <c:v>25.758186091428652</c:v>
                </c:pt>
                <c:pt idx="224">
                  <c:v>23.660643791419574</c:v>
                </c:pt>
                <c:pt idx="225">
                  <c:v>21.850610244117377</c:v>
                </c:pt>
                <c:pt idx="226">
                  <c:v>20.268005588093342</c:v>
                </c:pt>
                <c:pt idx="227">
                  <c:v>18.865923854058458</c:v>
                </c:pt>
                <c:pt idx="228">
                  <c:v>17.608615224636868</c:v>
                </c:pt>
                <c:pt idx="229">
                  <c:v>16.469143425834059</c:v>
                </c:pt>
                <c:pt idx="230">
                  <c:v>15.427284750469614</c:v>
                </c:pt>
                <c:pt idx="231">
                  <c:v>14.467820647643263</c:v>
                </c:pt>
                <c:pt idx="232">
                  <c:v>13.57921718508649</c:v>
                </c:pt>
                <c:pt idx="233">
                  <c:v>12.752632469621881</c:v>
                </c:pt>
                <c:pt idx="234">
                  <c:v>11.981183845204965</c:v>
                </c:pt>
                <c:pt idx="235">
                  <c:v>11.259413324167532</c:v>
                </c:pt>
                <c:pt idx="236">
                  <c:v>10.582900873842558</c:v>
                </c:pt>
                <c:pt idx="237">
                  <c:v>9.9479863373938127</c:v>
                </c:pt>
                <c:pt idx="238">
                  <c:v>9.3515703363570406</c:v>
                </c:pt>
                <c:pt idx="239">
                  <c:v>8.7909721514085444</c:v>
                </c:pt>
                <c:pt idx="240">
                  <c:v>8.2638284591440012</c:v>
                </c:pt>
                <c:pt idx="241">
                  <c:v>7.7680212184484736</c:v>
                </c:pt>
                <c:pt idx="242">
                  <c:v>7.3016262643187071</c:v>
                </c:pt>
                <c:pt idx="243">
                  <c:v>6.8628765542621775</c:v>
                </c:pt>
                <c:pt idx="244">
                  <c:v>6.4501357447462517</c:v>
                </c:pt>
                <c:pt idx="245">
                  <c:v>6.0618790248568288</c:v>
                </c:pt>
                <c:pt idx="246">
                  <c:v>5.6966790315510512</c:v>
                </c:pt>
                <c:pt idx="247">
                  <c:v>5.3531953124503344</c:v>
                </c:pt>
                <c:pt idx="248">
                  <c:v>5.0301662591749308</c:v>
                </c:pt>
                <c:pt idx="249">
                  <c:v>4.7264027586655253</c:v>
                </c:pt>
                <c:pt idx="250">
                  <c:v>4.4407830394006993</c:v>
                </c:pt>
                <c:pt idx="251">
                  <c:v>4.1722483510672719</c:v>
                </c:pt>
                <c:pt idx="252">
                  <c:v>3.9197992296162965</c:v>
                </c:pt>
                <c:pt idx="253">
                  <c:v>3.6824921787579652</c:v>
                </c:pt>
                <c:pt idx="254">
                  <c:v>3.4594366538414087</c:v>
                </c:pt>
                <c:pt idx="255">
                  <c:v>3.249792271885251</c:v>
                </c:pt>
                <c:pt idx="256">
                  <c:v>3.0527661973643454</c:v>
                </c:pt>
                <c:pt idx="257">
                  <c:v>2.8676106708318851</c:v>
                </c:pt>
                <c:pt idx="258">
                  <c:v>2.6936206591220553</c:v>
                </c:pt>
                <c:pt idx="259">
                  <c:v>2.5301316135405685</c:v>
                </c:pt>
                <c:pt idx="260">
                  <c:v>2.3765173273762676</c:v>
                </c:pt>
                <c:pt idx="261">
                  <c:v>2.2321878871426337</c:v>
                </c:pt>
                <c:pt idx="262">
                  <c:v>2.0965877137998987</c:v>
                </c:pt>
                <c:pt idx="263">
                  <c:v>1.9691936912421548</c:v>
                </c:pt>
                <c:pt idx="264">
                  <c:v>1.8495133798510792</c:v>
                </c:pt>
                <c:pt idx="265">
                  <c:v>1.7370833131163643</c:v>
                </c:pt>
                <c:pt idx="266">
                  <c:v>1.6314673753349354</c:v>
                </c:pt>
                <c:pt idx="267">
                  <c:v>1.53225525831357</c:v>
                </c:pt>
                <c:pt idx="268">
                  <c:v>1.4390609948684074</c:v>
                </c:pt>
                <c:pt idx="269">
                  <c:v>1.3515215667747362</c:v>
                </c:pt>
                <c:pt idx="270">
                  <c:v>1.2692955846917644</c:v>
                </c:pt>
                <c:pt idx="271">
                  <c:v>1.192062037480798</c:v>
                </c:pt>
                <c:pt idx="272">
                  <c:v>1.119519108256257</c:v>
                </c:pt>
                <c:pt idx="273">
                  <c:v>1.0513830544583227</c:v>
                </c:pt>
                <c:pt idx="274">
                  <c:v>0.98738714921245108</c:v>
                </c:pt>
                <c:pt idx="275">
                  <c:v>0.92728068124204788</c:v>
                </c:pt>
                <c:pt idx="276">
                  <c:v>0.87082801062310444</c:v>
                </c:pt>
                <c:pt idx="277">
                  <c:v>0.81780767771029039</c:v>
                </c:pt>
                <c:pt idx="278">
                  <c:v>0.76801156261961911</c:v>
                </c:pt>
                <c:pt idx="279">
                  <c:v>0.72124409272038514</c:v>
                </c:pt>
                <c:pt idx="280">
                  <c:v>0.67732149566588618</c:v>
                </c:pt>
                <c:pt idx="281">
                  <c:v>0.63607109557614772</c:v>
                </c:pt>
                <c:pt idx="282">
                  <c:v>0.59733065007440667</c:v>
                </c:pt>
                <c:pt idx="283">
                  <c:v>0.56094772597076192</c:v>
                </c:pt>
                <c:pt idx="284">
                  <c:v>0.52677911147973411</c:v>
                </c:pt>
                <c:pt idx="285">
                  <c:v>0.49469026295229102</c:v>
                </c:pt>
                <c:pt idx="286">
                  <c:v>0.46455478419624396</c:v>
                </c:pt>
                <c:pt idx="287">
                  <c:v>0.43625393655102662</c:v>
                </c:pt>
                <c:pt idx="288">
                  <c:v>0.40967617797312983</c:v>
                </c:pt>
                <c:pt idx="289">
                  <c:v>0.38471672947641927</c:v>
                </c:pt>
                <c:pt idx="290">
                  <c:v>0.36127716735685711</c:v>
                </c:pt>
                <c:pt idx="291">
                  <c:v>0.33926503971353489</c:v>
                </c:pt>
                <c:pt idx="292">
                  <c:v>0.31859350585722801</c:v>
                </c:pt>
                <c:pt idx="293">
                  <c:v>0.29918099727379538</c:v>
                </c:pt>
                <c:pt idx="294">
                  <c:v>0.28095089888261726</c:v>
                </c:pt>
                <c:pt idx="295">
                  <c:v>0.26383124939987679</c:v>
                </c:pt>
                <c:pt idx="296">
                  <c:v>0.24775445968286874</c:v>
                </c:pt>
                <c:pt idx="297">
                  <c:v>0.23265704799470546</c:v>
                </c:pt>
                <c:pt idx="298">
                  <c:v>0.2184793911888625</c:v>
                </c:pt>
                <c:pt idx="299">
                  <c:v>0.20516549087003511</c:v>
                </c:pt>
                <c:pt idx="300">
                  <c:v>0.19266275364186888</c:v>
                </c:pt>
                <c:pt idx="301">
                  <c:v>0.18092178460337752</c:v>
                </c:pt>
                <c:pt idx="302">
                  <c:v>0.16989619330437999</c:v>
                </c:pt>
                <c:pt idx="303">
                  <c:v>0.15954241141618891</c:v>
                </c:pt>
                <c:pt idx="304">
                  <c:v>0.14981952141717314</c:v>
                </c:pt>
                <c:pt idx="305">
                  <c:v>0.14068909563381701</c:v>
                </c:pt>
                <c:pt idx="306">
                  <c:v>0.13211504501661081</c:v>
                </c:pt>
                <c:pt idx="307">
                  <c:v>0.1240634770666528</c:v>
                </c:pt>
                <c:pt idx="308">
                  <c:v>0.11650256236331735</c:v>
                </c:pt>
                <c:pt idx="309">
                  <c:v>0.10940240917586209</c:v>
                </c:pt>
                <c:pt idx="310">
                  <c:v>0.10273494567250323</c:v>
                </c:pt>
                <c:pt idx="311">
                  <c:v>9.6473809269382774E-2</c:v>
                </c:pt>
                <c:pt idx="312">
                  <c:v>9.0594242689078064E-2</c:v>
                </c:pt>
                <c:pt idx="313">
                  <c:v>8.5072996323951461E-2</c:v>
                </c:pt>
                <c:pt idx="314">
                  <c:v>7.9888236523793552E-2</c:v>
                </c:pt>
                <c:pt idx="315">
                  <c:v>7.501945944995829E-2</c:v>
                </c:pt>
                <c:pt idx="316">
                  <c:v>7.0447410159600682E-2</c:v>
                </c:pt>
                <c:pt idx="317">
                  <c:v>6.6154006603783358E-2</c:v>
                </c:pt>
                <c:pt idx="318">
                  <c:v>6.2122268242186404E-2</c:v>
                </c:pt>
                <c:pt idx="319">
                  <c:v>5.8336248995003677E-2</c:v>
                </c:pt>
                <c:pt idx="320">
                  <c:v>5.4780974269401927E-2</c:v>
                </c:pt>
                <c:pt idx="321">
                  <c:v>5.1442381813716999E-2</c:v>
                </c:pt>
                <c:pt idx="322">
                  <c:v>4.8307266167420912E-2</c:v>
                </c:pt>
                <c:pt idx="323">
                  <c:v>4.5363226488870062E-2</c:v>
                </c:pt>
                <c:pt idx="324">
                  <c:v>4.2598617555987948E-2</c:v>
                </c:pt>
                <c:pt idx="325">
                  <c:v>4.0002503747395411E-2</c:v>
                </c:pt>
                <c:pt idx="326">
                  <c:v>3.7564615823122496E-2</c:v>
                </c:pt>
                <c:pt idx="327">
                  <c:v>3.527531033496191E-2</c:v>
                </c:pt>
                <c:pt idx="328">
                  <c:v>3.3125531506796098E-2</c:v>
                </c:pt>
                <c:pt idx="329">
                  <c:v>3.1106775434885534E-2</c:v>
                </c:pt>
                <c:pt idx="330">
                  <c:v>2.9211056467182816E-2</c:v>
                </c:pt>
                <c:pt idx="331">
                  <c:v>2.743087562926803E-2</c:v>
                </c:pt>
                <c:pt idx="332">
                  <c:v>2.5759190972519615E-2</c:v>
                </c:pt>
                <c:pt idx="333">
                  <c:v>2.4189389727670693E-2</c:v>
                </c:pt>
                <c:pt idx="334">
                  <c:v>2.2715262153983003E-2</c:v>
                </c:pt>
                <c:pt idx="335">
                  <c:v>2.1330976980925894E-2</c:v>
                </c:pt>
                <c:pt idx="336">
                  <c:v>2.0031058345501812E-2</c:v>
                </c:pt>
                <c:pt idx="337">
                  <c:v>1.8810364134236243E-2</c:v>
                </c:pt>
                <c:pt idx="338">
                  <c:v>1.7664065644371781E-2</c:v>
                </c:pt>
                <c:pt idx="339">
                  <c:v>1.658762848399414E-2</c:v>
                </c:pt>
                <c:pt idx="340">
                  <c:v>1.5576794635692334E-2</c:v>
                </c:pt>
                <c:pt idx="341">
                  <c:v>1.4627565612934917E-2</c:v>
                </c:pt>
                <c:pt idx="342">
                  <c:v>1.3736186642646704E-2</c:v>
                </c:pt>
                <c:pt idx="343">
                  <c:v>1.2899131811512438E-2</c:v>
                </c:pt>
                <c:pt idx="344">
                  <c:v>1.2113090117331079E-2</c:v>
                </c:pt>
                <c:pt idx="345">
                  <c:v>1.1374952370311544E-2</c:v>
                </c:pt>
                <c:pt idx="346">
                  <c:v>1.0681798892551712E-2</c:v>
                </c:pt>
                <c:pt idx="347">
                  <c:v>1.003088796709016E-2</c:v>
                </c:pt>
                <c:pt idx="348">
                  <c:v>9.4196449908769669E-3</c:v>
                </c:pt>
                <c:pt idx="349">
                  <c:v>8.8456522887873264E-3</c:v>
                </c:pt>
                <c:pt idx="350">
                  <c:v>8.3066395484104709E-3</c:v>
                </c:pt>
                <c:pt idx="351">
                  <c:v>7.8004748377969073E-3</c:v>
                </c:pt>
                <c:pt idx="352">
                  <c:v>7.3251561706485493E-3</c:v>
                </c:pt>
                <c:pt idx="353">
                  <c:v>6.8788035855981257E-3</c:v>
                </c:pt>
                <c:pt idx="354">
                  <c:v>6.4596517082547459E-3</c:v>
                </c:pt>
                <c:pt idx="355">
                  <c:v>6.0660427665995128E-3</c:v>
                </c:pt>
                <c:pt idx="356">
                  <c:v>5.6964200321062246E-3</c:v>
                </c:pt>
                <c:pt idx="357">
                  <c:v>5.3493216606444686E-3</c:v>
                </c:pt>
                <c:pt idx="358">
                  <c:v>5.023374908802284E-3</c:v>
                </c:pt>
                <c:pt idx="359">
                  <c:v>4.7172907027494843E-3</c:v>
                </c:pt>
                <c:pt idx="360">
                  <c:v>4.4298585381562575E-3</c:v>
                </c:pt>
                <c:pt idx="361">
                  <c:v>4.1599416909904796E-3</c:v>
                </c:pt>
                <c:pt idx="362">
                  <c:v>1.8463153878110236E-7</c:v>
                </c:pt>
                <c:pt idx="363">
                  <c:v>1.6820561156474599E-7</c:v>
                </c:pt>
                <c:pt idx="364">
                  <c:v>1.5324106265693091E-7</c:v>
                </c:pt>
                <c:pt idx="365">
                  <c:v>1.3960787392250825E-7</c:v>
                </c:pt>
                <c:pt idx="366">
                  <c:v>1.2718759509859029E-7</c:v>
                </c:pt>
                <c:pt idx="367">
                  <c:v>1.158723145677645E-7</c:v>
                </c:pt>
                <c:pt idx="368">
                  <c:v>1.0556372170621638E-7</c:v>
                </c:pt>
                <c:pt idx="369">
                  <c:v>9.6172252658789573E-8</c:v>
                </c:pt>
                <c:pt idx="370">
                  <c:v>8.7616312117998084E-8</c:v>
                </c:pt>
                <c:pt idx="371">
                  <c:v>7.9821564344483328E-8</c:v>
                </c:pt>
                <c:pt idx="372">
                  <c:v>7.2720287268118288E-8</c:v>
                </c:pt>
                <c:pt idx="373">
                  <c:v>1.0464159750544621E-7</c:v>
                </c:pt>
                <c:pt idx="374">
                  <c:v>9.5329799303005926E-8</c:v>
                </c:pt>
                <c:pt idx="375">
                  <c:v>8.6846646097246433E-8</c:v>
                </c:pt>
                <c:pt idx="376">
                  <c:v>9.334417782784847E-8</c:v>
                </c:pt>
                <c:pt idx="377">
                  <c:v>8.5074560757528092E-8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333-43F2-9FE9-7EC060C34C29}"/>
            </c:ext>
          </c:extLst>
        </c:ser>
        <c:ser>
          <c:idx val="8"/>
          <c:order val="6"/>
          <c:tx>
            <c:strRef>
              <c:f>合成波のつくり方!$CH$42</c:f>
              <c:strCache>
                <c:ptCount val="1"/>
                <c:pt idx="0">
                  <c:v>y6</c:v>
                </c:pt>
              </c:strCache>
            </c:strRef>
          </c:tx>
          <c:spPr>
            <a:ln w="9525" cap="rnd">
              <a:solidFill>
                <a:schemeClr val="accent3">
                  <a:lumMod val="6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合成波のつくり方!$CB$43:$CB$420</c:f>
              <c:numCache>
                <c:formatCode>#,##0_);[Red]\(#,##0\)</c:formatCode>
                <c:ptCount val="378"/>
                <c:pt idx="0">
                  <c:v>0</c:v>
                </c:pt>
                <c:pt idx="1">
                  <c:v>0.9</c:v>
                </c:pt>
                <c:pt idx="2">
                  <c:v>1.8</c:v>
                </c:pt>
                <c:pt idx="3">
                  <c:v>2.7</c:v>
                </c:pt>
                <c:pt idx="4">
                  <c:v>3.6</c:v>
                </c:pt>
                <c:pt idx="5">
                  <c:v>4.5</c:v>
                </c:pt>
                <c:pt idx="6">
                  <c:v>5.4</c:v>
                </c:pt>
                <c:pt idx="7">
                  <c:v>6.3000000000000007</c:v>
                </c:pt>
                <c:pt idx="8">
                  <c:v>7.2000000000000011</c:v>
                </c:pt>
                <c:pt idx="9">
                  <c:v>8.1000000000000014</c:v>
                </c:pt>
                <c:pt idx="10">
                  <c:v>9.0000000000000018</c:v>
                </c:pt>
                <c:pt idx="11">
                  <c:v>9.9000000000000021</c:v>
                </c:pt>
                <c:pt idx="12">
                  <c:v>10.800000000000002</c:v>
                </c:pt>
                <c:pt idx="13">
                  <c:v>11.700000000000003</c:v>
                </c:pt>
                <c:pt idx="14">
                  <c:v>12.600000000000003</c:v>
                </c:pt>
                <c:pt idx="15">
                  <c:v>13.500000000000004</c:v>
                </c:pt>
                <c:pt idx="16">
                  <c:v>14.400000000000004</c:v>
                </c:pt>
                <c:pt idx="17">
                  <c:v>15.300000000000004</c:v>
                </c:pt>
                <c:pt idx="18">
                  <c:v>16.200000000000003</c:v>
                </c:pt>
                <c:pt idx="19">
                  <c:v>17.100000000000001</c:v>
                </c:pt>
                <c:pt idx="20">
                  <c:v>18</c:v>
                </c:pt>
                <c:pt idx="21">
                  <c:v>18.899999999999999</c:v>
                </c:pt>
                <c:pt idx="22">
                  <c:v>19.799999999999997</c:v>
                </c:pt>
                <c:pt idx="23">
                  <c:v>20.699999999999996</c:v>
                </c:pt>
                <c:pt idx="24">
                  <c:v>21.599999999999994</c:v>
                </c:pt>
                <c:pt idx="25">
                  <c:v>22.499999999999993</c:v>
                </c:pt>
                <c:pt idx="26">
                  <c:v>23.399999999999991</c:v>
                </c:pt>
                <c:pt idx="27">
                  <c:v>24.29999999999999</c:v>
                </c:pt>
                <c:pt idx="28">
                  <c:v>25.199999999999989</c:v>
                </c:pt>
                <c:pt idx="29">
                  <c:v>26.099999999999987</c:v>
                </c:pt>
                <c:pt idx="30">
                  <c:v>26.999999999999986</c:v>
                </c:pt>
                <c:pt idx="31">
                  <c:v>27.899999999999984</c:v>
                </c:pt>
                <c:pt idx="32">
                  <c:v>28.799999999999983</c:v>
                </c:pt>
                <c:pt idx="33">
                  <c:v>29.699999999999982</c:v>
                </c:pt>
                <c:pt idx="34">
                  <c:v>30.59999999999998</c:v>
                </c:pt>
                <c:pt idx="35">
                  <c:v>31.499999999999979</c:v>
                </c:pt>
                <c:pt idx="36">
                  <c:v>32.399999999999977</c:v>
                </c:pt>
                <c:pt idx="37">
                  <c:v>33.299999999999976</c:v>
                </c:pt>
                <c:pt idx="38">
                  <c:v>34.199999999999974</c:v>
                </c:pt>
                <c:pt idx="39">
                  <c:v>35.099999999999973</c:v>
                </c:pt>
                <c:pt idx="40">
                  <c:v>35.999999999999972</c:v>
                </c:pt>
                <c:pt idx="41">
                  <c:v>36.89999999999997</c:v>
                </c:pt>
                <c:pt idx="42">
                  <c:v>37.799999999999969</c:v>
                </c:pt>
                <c:pt idx="43">
                  <c:v>38.699999999999967</c:v>
                </c:pt>
                <c:pt idx="44">
                  <c:v>39.599999999999966</c:v>
                </c:pt>
                <c:pt idx="45">
                  <c:v>40.499999999999964</c:v>
                </c:pt>
                <c:pt idx="46">
                  <c:v>41.399999999999963</c:v>
                </c:pt>
                <c:pt idx="47">
                  <c:v>42.299999999999962</c:v>
                </c:pt>
                <c:pt idx="48">
                  <c:v>43.19999999999996</c:v>
                </c:pt>
                <c:pt idx="49">
                  <c:v>44.099999999999959</c:v>
                </c:pt>
                <c:pt idx="50">
                  <c:v>44.999999999999957</c:v>
                </c:pt>
                <c:pt idx="51">
                  <c:v>45.899999999999956</c:v>
                </c:pt>
                <c:pt idx="52">
                  <c:v>46.799999999999955</c:v>
                </c:pt>
                <c:pt idx="53">
                  <c:v>47.699999999999953</c:v>
                </c:pt>
                <c:pt idx="54">
                  <c:v>48.599999999999952</c:v>
                </c:pt>
                <c:pt idx="55">
                  <c:v>49.49999999999995</c:v>
                </c:pt>
                <c:pt idx="56">
                  <c:v>50.399999999999949</c:v>
                </c:pt>
                <c:pt idx="57">
                  <c:v>51.299999999999947</c:v>
                </c:pt>
                <c:pt idx="58">
                  <c:v>52.199999999999946</c:v>
                </c:pt>
                <c:pt idx="59">
                  <c:v>53.099999999999945</c:v>
                </c:pt>
                <c:pt idx="60">
                  <c:v>53.999999999999943</c:v>
                </c:pt>
                <c:pt idx="61">
                  <c:v>54.899999999999942</c:v>
                </c:pt>
                <c:pt idx="62">
                  <c:v>55.79999999999994</c:v>
                </c:pt>
                <c:pt idx="63">
                  <c:v>56.699999999999939</c:v>
                </c:pt>
                <c:pt idx="64">
                  <c:v>57.599999999999937</c:v>
                </c:pt>
                <c:pt idx="65">
                  <c:v>58.499999999999936</c:v>
                </c:pt>
                <c:pt idx="66">
                  <c:v>59.399999999999935</c:v>
                </c:pt>
                <c:pt idx="67">
                  <c:v>60.299999999999933</c:v>
                </c:pt>
                <c:pt idx="68">
                  <c:v>61.199999999999932</c:v>
                </c:pt>
                <c:pt idx="69">
                  <c:v>62.09999999999993</c:v>
                </c:pt>
                <c:pt idx="70">
                  <c:v>62.999999999999929</c:v>
                </c:pt>
                <c:pt idx="71">
                  <c:v>63.899999999999928</c:v>
                </c:pt>
                <c:pt idx="72">
                  <c:v>64.799999999999926</c:v>
                </c:pt>
                <c:pt idx="73">
                  <c:v>65.699999999999932</c:v>
                </c:pt>
                <c:pt idx="74">
                  <c:v>66.599999999999937</c:v>
                </c:pt>
                <c:pt idx="75">
                  <c:v>67.499999999999943</c:v>
                </c:pt>
                <c:pt idx="76">
                  <c:v>68.399999999999949</c:v>
                </c:pt>
                <c:pt idx="77">
                  <c:v>69.299999999999955</c:v>
                </c:pt>
                <c:pt idx="78">
                  <c:v>70.19999999999996</c:v>
                </c:pt>
                <c:pt idx="79">
                  <c:v>71.099999999999966</c:v>
                </c:pt>
                <c:pt idx="80">
                  <c:v>71.999999999999972</c:v>
                </c:pt>
                <c:pt idx="81">
                  <c:v>72.899999999999977</c:v>
                </c:pt>
                <c:pt idx="82">
                  <c:v>73.799999999999983</c:v>
                </c:pt>
                <c:pt idx="83">
                  <c:v>74.699999999999989</c:v>
                </c:pt>
                <c:pt idx="84">
                  <c:v>75.599999999999994</c:v>
                </c:pt>
                <c:pt idx="85">
                  <c:v>76.5</c:v>
                </c:pt>
                <c:pt idx="86">
                  <c:v>77.400000000000006</c:v>
                </c:pt>
                <c:pt idx="87">
                  <c:v>78.300000000000011</c:v>
                </c:pt>
                <c:pt idx="88">
                  <c:v>79.200000000000017</c:v>
                </c:pt>
                <c:pt idx="89">
                  <c:v>80.100000000000023</c:v>
                </c:pt>
                <c:pt idx="90">
                  <c:v>81.000000000000028</c:v>
                </c:pt>
                <c:pt idx="91">
                  <c:v>81.900000000000034</c:v>
                </c:pt>
                <c:pt idx="92">
                  <c:v>82.80000000000004</c:v>
                </c:pt>
                <c:pt idx="93">
                  <c:v>83.700000000000045</c:v>
                </c:pt>
                <c:pt idx="94">
                  <c:v>84.600000000000051</c:v>
                </c:pt>
                <c:pt idx="95">
                  <c:v>85.500000000000057</c:v>
                </c:pt>
                <c:pt idx="96">
                  <c:v>86.400000000000063</c:v>
                </c:pt>
                <c:pt idx="97">
                  <c:v>87.300000000000068</c:v>
                </c:pt>
                <c:pt idx="98">
                  <c:v>88.200000000000074</c:v>
                </c:pt>
                <c:pt idx="99">
                  <c:v>89.10000000000008</c:v>
                </c:pt>
                <c:pt idx="100">
                  <c:v>90.000000000000085</c:v>
                </c:pt>
                <c:pt idx="101">
                  <c:v>90.900000000000091</c:v>
                </c:pt>
                <c:pt idx="102">
                  <c:v>91.800000000000097</c:v>
                </c:pt>
                <c:pt idx="103">
                  <c:v>92.700000000000102</c:v>
                </c:pt>
                <c:pt idx="104">
                  <c:v>93.600000000000108</c:v>
                </c:pt>
                <c:pt idx="105">
                  <c:v>94.500000000000114</c:v>
                </c:pt>
                <c:pt idx="106">
                  <c:v>95.400000000000119</c:v>
                </c:pt>
                <c:pt idx="107">
                  <c:v>96.300000000000125</c:v>
                </c:pt>
                <c:pt idx="108">
                  <c:v>97.200000000000131</c:v>
                </c:pt>
                <c:pt idx="109">
                  <c:v>98.100000000000136</c:v>
                </c:pt>
                <c:pt idx="110">
                  <c:v>99.000000000000142</c:v>
                </c:pt>
                <c:pt idx="111">
                  <c:v>99.900000000000148</c:v>
                </c:pt>
                <c:pt idx="112">
                  <c:v>100.80000000000015</c:v>
                </c:pt>
                <c:pt idx="113">
                  <c:v>101.70000000000016</c:v>
                </c:pt>
                <c:pt idx="114">
                  <c:v>102.60000000000016</c:v>
                </c:pt>
                <c:pt idx="115">
                  <c:v>103.50000000000017</c:v>
                </c:pt>
                <c:pt idx="116">
                  <c:v>104.40000000000018</c:v>
                </c:pt>
                <c:pt idx="117">
                  <c:v>105.30000000000018</c:v>
                </c:pt>
                <c:pt idx="118">
                  <c:v>106.20000000000019</c:v>
                </c:pt>
                <c:pt idx="119">
                  <c:v>107.10000000000019</c:v>
                </c:pt>
                <c:pt idx="120">
                  <c:v>108.0000000000002</c:v>
                </c:pt>
                <c:pt idx="121">
                  <c:v>108.9000000000002</c:v>
                </c:pt>
                <c:pt idx="122">
                  <c:v>109.80000000000021</c:v>
                </c:pt>
                <c:pt idx="123">
                  <c:v>110.70000000000022</c:v>
                </c:pt>
                <c:pt idx="124">
                  <c:v>111.60000000000022</c:v>
                </c:pt>
                <c:pt idx="125">
                  <c:v>112.50000000000023</c:v>
                </c:pt>
                <c:pt idx="126">
                  <c:v>113.40000000000023</c:v>
                </c:pt>
                <c:pt idx="127">
                  <c:v>114.30000000000024</c:v>
                </c:pt>
                <c:pt idx="128">
                  <c:v>115.20000000000024</c:v>
                </c:pt>
                <c:pt idx="129">
                  <c:v>116.10000000000025</c:v>
                </c:pt>
                <c:pt idx="130">
                  <c:v>117.00000000000026</c:v>
                </c:pt>
                <c:pt idx="131">
                  <c:v>117.90000000000026</c:v>
                </c:pt>
                <c:pt idx="132">
                  <c:v>118.80000000000027</c:v>
                </c:pt>
                <c:pt idx="133">
                  <c:v>119.70000000000027</c:v>
                </c:pt>
                <c:pt idx="134">
                  <c:v>120.60000000000028</c:v>
                </c:pt>
                <c:pt idx="135">
                  <c:v>121.50000000000028</c:v>
                </c:pt>
                <c:pt idx="136">
                  <c:v>122.40000000000029</c:v>
                </c:pt>
                <c:pt idx="137">
                  <c:v>123.3000000000003</c:v>
                </c:pt>
                <c:pt idx="138">
                  <c:v>124.2000000000003</c:v>
                </c:pt>
                <c:pt idx="139">
                  <c:v>125.10000000000031</c:v>
                </c:pt>
                <c:pt idx="140">
                  <c:v>126.00000000000031</c:v>
                </c:pt>
                <c:pt idx="141">
                  <c:v>126.90000000000032</c:v>
                </c:pt>
                <c:pt idx="142">
                  <c:v>127.80000000000032</c:v>
                </c:pt>
                <c:pt idx="143">
                  <c:v>128.70000000000033</c:v>
                </c:pt>
                <c:pt idx="144">
                  <c:v>129.60000000000034</c:v>
                </c:pt>
                <c:pt idx="145">
                  <c:v>130.50000000000034</c:v>
                </c:pt>
                <c:pt idx="146">
                  <c:v>131.40000000000035</c:v>
                </c:pt>
                <c:pt idx="147">
                  <c:v>132.30000000000035</c:v>
                </c:pt>
                <c:pt idx="148">
                  <c:v>133.20000000000036</c:v>
                </c:pt>
                <c:pt idx="149">
                  <c:v>134.10000000000036</c:v>
                </c:pt>
                <c:pt idx="150">
                  <c:v>135.00000000000037</c:v>
                </c:pt>
                <c:pt idx="151">
                  <c:v>135.90000000000038</c:v>
                </c:pt>
                <c:pt idx="152">
                  <c:v>136.80000000000038</c:v>
                </c:pt>
                <c:pt idx="153">
                  <c:v>137.70000000000039</c:v>
                </c:pt>
                <c:pt idx="154">
                  <c:v>138.60000000000039</c:v>
                </c:pt>
                <c:pt idx="155">
                  <c:v>139.5000000000004</c:v>
                </c:pt>
                <c:pt idx="156">
                  <c:v>140.4000000000004</c:v>
                </c:pt>
                <c:pt idx="157">
                  <c:v>141.30000000000041</c:v>
                </c:pt>
                <c:pt idx="158">
                  <c:v>142.20000000000041</c:v>
                </c:pt>
                <c:pt idx="159">
                  <c:v>143.10000000000042</c:v>
                </c:pt>
                <c:pt idx="160">
                  <c:v>144.00000000000043</c:v>
                </c:pt>
                <c:pt idx="161">
                  <c:v>144.90000000000043</c:v>
                </c:pt>
                <c:pt idx="162">
                  <c:v>145.80000000000044</c:v>
                </c:pt>
                <c:pt idx="163">
                  <c:v>146.70000000000044</c:v>
                </c:pt>
                <c:pt idx="164">
                  <c:v>147.60000000000045</c:v>
                </c:pt>
                <c:pt idx="165">
                  <c:v>148.50000000000045</c:v>
                </c:pt>
                <c:pt idx="166">
                  <c:v>149.40000000000046</c:v>
                </c:pt>
                <c:pt idx="167">
                  <c:v>150.30000000000047</c:v>
                </c:pt>
                <c:pt idx="168">
                  <c:v>151.20000000000047</c:v>
                </c:pt>
                <c:pt idx="169">
                  <c:v>152.10000000000048</c:v>
                </c:pt>
                <c:pt idx="170">
                  <c:v>153.00000000000048</c:v>
                </c:pt>
                <c:pt idx="171">
                  <c:v>153.90000000000049</c:v>
                </c:pt>
                <c:pt idx="172">
                  <c:v>154.80000000000049</c:v>
                </c:pt>
                <c:pt idx="173">
                  <c:v>155.7000000000005</c:v>
                </c:pt>
                <c:pt idx="174">
                  <c:v>156.60000000000051</c:v>
                </c:pt>
                <c:pt idx="175">
                  <c:v>157.50000000000051</c:v>
                </c:pt>
                <c:pt idx="176">
                  <c:v>158.40000000000052</c:v>
                </c:pt>
                <c:pt idx="177">
                  <c:v>159.30000000000052</c:v>
                </c:pt>
                <c:pt idx="178">
                  <c:v>160.20000000000053</c:v>
                </c:pt>
                <c:pt idx="179">
                  <c:v>161.10000000000053</c:v>
                </c:pt>
                <c:pt idx="180">
                  <c:v>162.00000000000054</c:v>
                </c:pt>
                <c:pt idx="181">
                  <c:v>162.90000000000055</c:v>
                </c:pt>
                <c:pt idx="182">
                  <c:v>163.80000000000055</c:v>
                </c:pt>
                <c:pt idx="183">
                  <c:v>164.70000000000056</c:v>
                </c:pt>
                <c:pt idx="184">
                  <c:v>165.60000000000056</c:v>
                </c:pt>
                <c:pt idx="185">
                  <c:v>166.50000000000057</c:v>
                </c:pt>
                <c:pt idx="186">
                  <c:v>167.40000000000057</c:v>
                </c:pt>
                <c:pt idx="187">
                  <c:v>168.30000000000058</c:v>
                </c:pt>
                <c:pt idx="188">
                  <c:v>169.20000000000059</c:v>
                </c:pt>
                <c:pt idx="189">
                  <c:v>170.10000000000059</c:v>
                </c:pt>
                <c:pt idx="190">
                  <c:v>171.0000000000006</c:v>
                </c:pt>
                <c:pt idx="191">
                  <c:v>171.9000000000006</c:v>
                </c:pt>
                <c:pt idx="192">
                  <c:v>172.80000000000061</c:v>
                </c:pt>
                <c:pt idx="193">
                  <c:v>173.70000000000061</c:v>
                </c:pt>
                <c:pt idx="194">
                  <c:v>174.60000000000062</c:v>
                </c:pt>
                <c:pt idx="195">
                  <c:v>175.50000000000063</c:v>
                </c:pt>
                <c:pt idx="196">
                  <c:v>176.40000000000063</c:v>
                </c:pt>
                <c:pt idx="197">
                  <c:v>177.30000000000064</c:v>
                </c:pt>
                <c:pt idx="198">
                  <c:v>178.20000000000064</c:v>
                </c:pt>
                <c:pt idx="199">
                  <c:v>179.10000000000065</c:v>
                </c:pt>
                <c:pt idx="200">
                  <c:v>180.00000000000065</c:v>
                </c:pt>
                <c:pt idx="201">
                  <c:v>180.90000000000066</c:v>
                </c:pt>
                <c:pt idx="202">
                  <c:v>181.80000000000067</c:v>
                </c:pt>
                <c:pt idx="203">
                  <c:v>182.70000000000067</c:v>
                </c:pt>
                <c:pt idx="204">
                  <c:v>183.60000000000068</c:v>
                </c:pt>
                <c:pt idx="205">
                  <c:v>184.50000000000068</c:v>
                </c:pt>
                <c:pt idx="206">
                  <c:v>185.40000000000069</c:v>
                </c:pt>
                <c:pt idx="207">
                  <c:v>186.30000000000069</c:v>
                </c:pt>
                <c:pt idx="208">
                  <c:v>187.2000000000007</c:v>
                </c:pt>
                <c:pt idx="209">
                  <c:v>188.1000000000007</c:v>
                </c:pt>
                <c:pt idx="210">
                  <c:v>189.00000000000071</c:v>
                </c:pt>
                <c:pt idx="211">
                  <c:v>189.90000000000072</c:v>
                </c:pt>
                <c:pt idx="212">
                  <c:v>190.80000000000072</c:v>
                </c:pt>
                <c:pt idx="213">
                  <c:v>191.70000000000073</c:v>
                </c:pt>
                <c:pt idx="214">
                  <c:v>192.60000000000073</c:v>
                </c:pt>
                <c:pt idx="215">
                  <c:v>193.50000000000074</c:v>
                </c:pt>
                <c:pt idx="216">
                  <c:v>194.40000000000074</c:v>
                </c:pt>
                <c:pt idx="217">
                  <c:v>195.30000000000075</c:v>
                </c:pt>
                <c:pt idx="218">
                  <c:v>196.20000000000076</c:v>
                </c:pt>
                <c:pt idx="219">
                  <c:v>197.10000000000076</c:v>
                </c:pt>
                <c:pt idx="220">
                  <c:v>198.00000000000077</c:v>
                </c:pt>
                <c:pt idx="221">
                  <c:v>198.90000000000077</c:v>
                </c:pt>
                <c:pt idx="222">
                  <c:v>199.80000000000078</c:v>
                </c:pt>
                <c:pt idx="223">
                  <c:v>200.70000000000078</c:v>
                </c:pt>
                <c:pt idx="224">
                  <c:v>201.60000000000079</c:v>
                </c:pt>
                <c:pt idx="225">
                  <c:v>202.5000000000008</c:v>
                </c:pt>
                <c:pt idx="226">
                  <c:v>203.4000000000008</c:v>
                </c:pt>
                <c:pt idx="227">
                  <c:v>204.30000000000081</c:v>
                </c:pt>
                <c:pt idx="228">
                  <c:v>205.20000000000081</c:v>
                </c:pt>
                <c:pt idx="229">
                  <c:v>206.10000000000082</c:v>
                </c:pt>
                <c:pt idx="230">
                  <c:v>207.00000000000082</c:v>
                </c:pt>
                <c:pt idx="231">
                  <c:v>207.90000000000083</c:v>
                </c:pt>
                <c:pt idx="232">
                  <c:v>208.80000000000084</c:v>
                </c:pt>
                <c:pt idx="233">
                  <c:v>209.70000000000084</c:v>
                </c:pt>
                <c:pt idx="234">
                  <c:v>210.60000000000085</c:v>
                </c:pt>
                <c:pt idx="235">
                  <c:v>211.50000000000085</c:v>
                </c:pt>
                <c:pt idx="236">
                  <c:v>212.40000000000086</c:v>
                </c:pt>
                <c:pt idx="237">
                  <c:v>213.30000000000086</c:v>
                </c:pt>
                <c:pt idx="238">
                  <c:v>214.20000000000087</c:v>
                </c:pt>
                <c:pt idx="239">
                  <c:v>215.10000000000088</c:v>
                </c:pt>
                <c:pt idx="240">
                  <c:v>216.00000000000088</c:v>
                </c:pt>
                <c:pt idx="241">
                  <c:v>216.90000000000089</c:v>
                </c:pt>
                <c:pt idx="242">
                  <c:v>217.80000000000089</c:v>
                </c:pt>
                <c:pt idx="243">
                  <c:v>218.7000000000009</c:v>
                </c:pt>
                <c:pt idx="244">
                  <c:v>219.6000000000009</c:v>
                </c:pt>
                <c:pt idx="245">
                  <c:v>220.50000000000091</c:v>
                </c:pt>
                <c:pt idx="246">
                  <c:v>221.40000000000092</c:v>
                </c:pt>
                <c:pt idx="247">
                  <c:v>222.30000000000092</c:v>
                </c:pt>
                <c:pt idx="248">
                  <c:v>223.20000000000093</c:v>
                </c:pt>
                <c:pt idx="249">
                  <c:v>224.10000000000093</c:v>
                </c:pt>
                <c:pt idx="250">
                  <c:v>225.00000000000094</c:v>
                </c:pt>
                <c:pt idx="251">
                  <c:v>225.90000000000094</c:v>
                </c:pt>
                <c:pt idx="252">
                  <c:v>226.80000000000095</c:v>
                </c:pt>
                <c:pt idx="253">
                  <c:v>227.70000000000095</c:v>
                </c:pt>
                <c:pt idx="254">
                  <c:v>228.60000000000096</c:v>
                </c:pt>
                <c:pt idx="255">
                  <c:v>229.50000000000097</c:v>
                </c:pt>
                <c:pt idx="256">
                  <c:v>230.40000000000097</c:v>
                </c:pt>
                <c:pt idx="257">
                  <c:v>231.30000000000098</c:v>
                </c:pt>
                <c:pt idx="258">
                  <c:v>232.20000000000098</c:v>
                </c:pt>
                <c:pt idx="259">
                  <c:v>233.10000000000099</c:v>
                </c:pt>
                <c:pt idx="260">
                  <c:v>234.00000000000099</c:v>
                </c:pt>
                <c:pt idx="261">
                  <c:v>234.900000000001</c:v>
                </c:pt>
                <c:pt idx="262">
                  <c:v>235.80000000000101</c:v>
                </c:pt>
                <c:pt idx="263">
                  <c:v>236.70000000000101</c:v>
                </c:pt>
                <c:pt idx="264">
                  <c:v>237.60000000000102</c:v>
                </c:pt>
                <c:pt idx="265">
                  <c:v>238.50000000000102</c:v>
                </c:pt>
                <c:pt idx="266">
                  <c:v>239.40000000000103</c:v>
                </c:pt>
                <c:pt idx="267">
                  <c:v>240.30000000000103</c:v>
                </c:pt>
                <c:pt idx="268">
                  <c:v>241.20000000000104</c:v>
                </c:pt>
                <c:pt idx="269">
                  <c:v>242.10000000000105</c:v>
                </c:pt>
                <c:pt idx="270">
                  <c:v>243.00000000000105</c:v>
                </c:pt>
                <c:pt idx="271">
                  <c:v>243.90000000000106</c:v>
                </c:pt>
                <c:pt idx="272">
                  <c:v>244.80000000000106</c:v>
                </c:pt>
                <c:pt idx="273">
                  <c:v>245.70000000000107</c:v>
                </c:pt>
                <c:pt idx="274">
                  <c:v>246.60000000000107</c:v>
                </c:pt>
                <c:pt idx="275">
                  <c:v>247.50000000000108</c:v>
                </c:pt>
                <c:pt idx="276">
                  <c:v>248.40000000000109</c:v>
                </c:pt>
                <c:pt idx="277">
                  <c:v>249.30000000000109</c:v>
                </c:pt>
                <c:pt idx="278">
                  <c:v>250.2000000000011</c:v>
                </c:pt>
                <c:pt idx="279">
                  <c:v>251.1000000000011</c:v>
                </c:pt>
                <c:pt idx="280">
                  <c:v>252.00000000000111</c:v>
                </c:pt>
                <c:pt idx="281">
                  <c:v>252.90000000000111</c:v>
                </c:pt>
                <c:pt idx="282">
                  <c:v>253.80000000000112</c:v>
                </c:pt>
                <c:pt idx="283">
                  <c:v>254.70000000000113</c:v>
                </c:pt>
                <c:pt idx="284">
                  <c:v>255.60000000000113</c:v>
                </c:pt>
                <c:pt idx="285">
                  <c:v>256.50000000000114</c:v>
                </c:pt>
                <c:pt idx="286">
                  <c:v>257.40000000000111</c:v>
                </c:pt>
                <c:pt idx="287">
                  <c:v>258.30000000000109</c:v>
                </c:pt>
                <c:pt idx="288">
                  <c:v>259.20000000000107</c:v>
                </c:pt>
                <c:pt idx="289">
                  <c:v>260.10000000000105</c:v>
                </c:pt>
                <c:pt idx="290">
                  <c:v>261.00000000000102</c:v>
                </c:pt>
                <c:pt idx="291">
                  <c:v>261.900000000001</c:v>
                </c:pt>
                <c:pt idx="292">
                  <c:v>262.80000000000098</c:v>
                </c:pt>
                <c:pt idx="293">
                  <c:v>263.70000000000095</c:v>
                </c:pt>
                <c:pt idx="294">
                  <c:v>264.60000000000093</c:v>
                </c:pt>
                <c:pt idx="295">
                  <c:v>265.50000000000091</c:v>
                </c:pt>
                <c:pt idx="296">
                  <c:v>266.40000000000089</c:v>
                </c:pt>
                <c:pt idx="297">
                  <c:v>267.30000000000086</c:v>
                </c:pt>
                <c:pt idx="298">
                  <c:v>268.20000000000084</c:v>
                </c:pt>
                <c:pt idx="299">
                  <c:v>269.10000000000082</c:v>
                </c:pt>
                <c:pt idx="300">
                  <c:v>270.0000000000008</c:v>
                </c:pt>
                <c:pt idx="301">
                  <c:v>270.90000000000077</c:v>
                </c:pt>
                <c:pt idx="302">
                  <c:v>271.80000000000075</c:v>
                </c:pt>
                <c:pt idx="303">
                  <c:v>272.70000000000073</c:v>
                </c:pt>
                <c:pt idx="304">
                  <c:v>273.6000000000007</c:v>
                </c:pt>
                <c:pt idx="305">
                  <c:v>274.50000000000068</c:v>
                </c:pt>
                <c:pt idx="306">
                  <c:v>275.40000000000066</c:v>
                </c:pt>
                <c:pt idx="307">
                  <c:v>276.30000000000064</c:v>
                </c:pt>
                <c:pt idx="308">
                  <c:v>277.20000000000061</c:v>
                </c:pt>
                <c:pt idx="309">
                  <c:v>278.10000000000059</c:v>
                </c:pt>
                <c:pt idx="310">
                  <c:v>279.00000000000057</c:v>
                </c:pt>
                <c:pt idx="311">
                  <c:v>279.90000000000055</c:v>
                </c:pt>
                <c:pt idx="312">
                  <c:v>280.80000000000052</c:v>
                </c:pt>
                <c:pt idx="313">
                  <c:v>281.7000000000005</c:v>
                </c:pt>
                <c:pt idx="314">
                  <c:v>282.60000000000048</c:v>
                </c:pt>
                <c:pt idx="315">
                  <c:v>283.50000000000045</c:v>
                </c:pt>
                <c:pt idx="316">
                  <c:v>284.40000000000043</c:v>
                </c:pt>
                <c:pt idx="317">
                  <c:v>285.30000000000041</c:v>
                </c:pt>
                <c:pt idx="318">
                  <c:v>286.20000000000039</c:v>
                </c:pt>
                <c:pt idx="319">
                  <c:v>287.10000000000036</c:v>
                </c:pt>
                <c:pt idx="320">
                  <c:v>288.00000000000034</c:v>
                </c:pt>
                <c:pt idx="321">
                  <c:v>288.90000000000032</c:v>
                </c:pt>
                <c:pt idx="322">
                  <c:v>289.8000000000003</c:v>
                </c:pt>
                <c:pt idx="323">
                  <c:v>290.70000000000027</c:v>
                </c:pt>
                <c:pt idx="324">
                  <c:v>291.60000000000025</c:v>
                </c:pt>
                <c:pt idx="325">
                  <c:v>292.50000000000023</c:v>
                </c:pt>
                <c:pt idx="326">
                  <c:v>293.4000000000002</c:v>
                </c:pt>
                <c:pt idx="327">
                  <c:v>294.30000000000018</c:v>
                </c:pt>
                <c:pt idx="328">
                  <c:v>295.20000000000016</c:v>
                </c:pt>
                <c:pt idx="329">
                  <c:v>296.10000000000014</c:v>
                </c:pt>
                <c:pt idx="330">
                  <c:v>297.00000000000011</c:v>
                </c:pt>
                <c:pt idx="331">
                  <c:v>297.90000000000009</c:v>
                </c:pt>
                <c:pt idx="332">
                  <c:v>298.80000000000007</c:v>
                </c:pt>
                <c:pt idx="333">
                  <c:v>299.70000000000005</c:v>
                </c:pt>
                <c:pt idx="334">
                  <c:v>300.60000000000002</c:v>
                </c:pt>
                <c:pt idx="335">
                  <c:v>301.5</c:v>
                </c:pt>
                <c:pt idx="336">
                  <c:v>302.39999999999998</c:v>
                </c:pt>
                <c:pt idx="337">
                  <c:v>303.29999999999995</c:v>
                </c:pt>
                <c:pt idx="338">
                  <c:v>304.19999999999993</c:v>
                </c:pt>
                <c:pt idx="339">
                  <c:v>305.09999999999991</c:v>
                </c:pt>
                <c:pt idx="340">
                  <c:v>305.99999999999989</c:v>
                </c:pt>
                <c:pt idx="341">
                  <c:v>306.89999999999986</c:v>
                </c:pt>
                <c:pt idx="342">
                  <c:v>307.79999999999984</c:v>
                </c:pt>
                <c:pt idx="343">
                  <c:v>308.69999999999982</c:v>
                </c:pt>
                <c:pt idx="344">
                  <c:v>309.5999999999998</c:v>
                </c:pt>
                <c:pt idx="345">
                  <c:v>310.49999999999977</c:v>
                </c:pt>
                <c:pt idx="346">
                  <c:v>311.39999999999975</c:v>
                </c:pt>
                <c:pt idx="347">
                  <c:v>312.29999999999973</c:v>
                </c:pt>
                <c:pt idx="348">
                  <c:v>313.1999999999997</c:v>
                </c:pt>
                <c:pt idx="349">
                  <c:v>314.09999999999968</c:v>
                </c:pt>
                <c:pt idx="350">
                  <c:v>314.99999999999966</c:v>
                </c:pt>
                <c:pt idx="351">
                  <c:v>315.89999999999964</c:v>
                </c:pt>
                <c:pt idx="352">
                  <c:v>316.79999999999961</c:v>
                </c:pt>
                <c:pt idx="353">
                  <c:v>317.69999999999959</c:v>
                </c:pt>
                <c:pt idx="354">
                  <c:v>318.59999999999957</c:v>
                </c:pt>
                <c:pt idx="355">
                  <c:v>319.49999999999955</c:v>
                </c:pt>
                <c:pt idx="356">
                  <c:v>320.39999999999952</c:v>
                </c:pt>
                <c:pt idx="357">
                  <c:v>321.2999999999995</c:v>
                </c:pt>
                <c:pt idx="358">
                  <c:v>322.19999999999948</c:v>
                </c:pt>
                <c:pt idx="359">
                  <c:v>323.09999999999945</c:v>
                </c:pt>
                <c:pt idx="360">
                  <c:v>323.99999999999943</c:v>
                </c:pt>
                <c:pt idx="361">
                  <c:v>324.89999999999941</c:v>
                </c:pt>
                <c:pt idx="362">
                  <c:v>325.79999999999939</c:v>
                </c:pt>
                <c:pt idx="363">
                  <c:v>326.69999999999936</c:v>
                </c:pt>
                <c:pt idx="364">
                  <c:v>327.59999999999934</c:v>
                </c:pt>
                <c:pt idx="365">
                  <c:v>328.49999999999932</c:v>
                </c:pt>
                <c:pt idx="366">
                  <c:v>329.3999999999993</c:v>
                </c:pt>
                <c:pt idx="367">
                  <c:v>330.29999999999927</c:v>
                </c:pt>
                <c:pt idx="368">
                  <c:v>331.19999999999925</c:v>
                </c:pt>
                <c:pt idx="369">
                  <c:v>332.09999999999923</c:v>
                </c:pt>
                <c:pt idx="370">
                  <c:v>332.9999999999992</c:v>
                </c:pt>
                <c:pt idx="371">
                  <c:v>333.89999999999918</c:v>
                </c:pt>
                <c:pt idx="372">
                  <c:v>334.79999999999916</c:v>
                </c:pt>
                <c:pt idx="373">
                  <c:v>335.69999999999914</c:v>
                </c:pt>
                <c:pt idx="374">
                  <c:v>336.59999999999911</c:v>
                </c:pt>
                <c:pt idx="375">
                  <c:v>337.49999999999909</c:v>
                </c:pt>
                <c:pt idx="376">
                  <c:v>338.39999999999907</c:v>
                </c:pt>
                <c:pt idx="377">
                  <c:v>339.29999999999905</c:v>
                </c:pt>
              </c:numCache>
            </c:numRef>
          </c:cat>
          <c:val>
            <c:numRef>
              <c:f>合成波のつくり方!$CH$43:$CH$420</c:f>
              <c:numCache>
                <c:formatCode>0.000</c:formatCode>
                <c:ptCount val="3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0.01</c:v>
                </c:pt>
                <c:pt idx="178">
                  <c:v>1.4100000000000001E-2</c:v>
                </c:pt>
                <c:pt idx="179">
                  <c:v>1.9880177688000003E-2</c:v>
                </c:pt>
                <c:pt idx="180">
                  <c:v>2.8028256533804998E-2</c:v>
                </c:pt>
                <c:pt idx="181">
                  <c:v>3.9512653772661485E-2</c:v>
                </c:pt>
                <c:pt idx="182">
                  <c:v>5.5696252965092549E-2</c:v>
                </c:pt>
                <c:pt idx="183">
                  <c:v>7.8495508817435791E-2</c:v>
                </c:pt>
                <c:pt idx="184">
                  <c:v>0.11060217162496061</c:v>
                </c:pt>
                <c:pt idx="185">
                  <c:v>0.15579073671956062</c:v>
                </c:pt>
                <c:pt idx="186">
                  <c:v>0.21934170318086926</c:v>
                </c:pt>
                <c:pt idx="187">
                  <c:v>0.308618188021753</c:v>
                </c:pt>
                <c:pt idx="188">
                  <c:v>0.43383939172826058</c:v>
                </c:pt>
                <c:pt idx="189">
                  <c:v>0.60909414260483141</c:v>
                </c:pt>
                <c:pt idx="190">
                  <c:v>0.85362133326913991</c:v>
                </c:pt>
                <c:pt idx="191">
                  <c:v>1.1933321997762145</c:v>
                </c:pt>
                <c:pt idx="192">
                  <c:v>1.6624275039753869</c:v>
                </c:pt>
                <c:pt idx="193">
                  <c:v>2.3047152297823517</c:v>
                </c:pt>
                <c:pt idx="194">
                  <c:v>3.1737877896782658</c:v>
                </c:pt>
                <c:pt idx="195">
                  <c:v>4.3305152784491696</c:v>
                </c:pt>
                <c:pt idx="196">
                  <c:v>5.8354304626025346</c:v>
                </c:pt>
                <c:pt idx="197">
                  <c:v>7.7330015028246475</c:v>
                </c:pt>
                <c:pt idx="198">
                  <c:v>10.025792183782841</c:v>
                </c:pt>
                <c:pt idx="199">
                  <c:v>12.641270743945373</c:v>
                </c:pt>
                <c:pt idx="200">
                  <c:v>15.404040965886544</c:v>
                </c:pt>
                <c:pt idx="201">
                  <c:v>18.037598363033329</c:v>
                </c:pt>
                <c:pt idx="202">
                  <c:v>20.218265826800582</c:v>
                </c:pt>
                <c:pt idx="203">
                  <c:v>21.67437864147643</c:v>
                </c:pt>
                <c:pt idx="204">
                  <c:v>22.279249979947728</c:v>
                </c:pt>
                <c:pt idx="205">
                  <c:v>22.077483910314697</c:v>
                </c:pt>
                <c:pt idx="206">
                  <c:v>21.235068367135955</c:v>
                </c:pt>
                <c:pt idx="207">
                  <c:v>19.95977668226514</c:v>
                </c:pt>
                <c:pt idx="208">
                  <c:v>18.440901321702189</c:v>
                </c:pt>
                <c:pt idx="209">
                  <c:v>16.823330297686095</c:v>
                </c:pt>
                <c:pt idx="210">
                  <c:v>15.205973304843525</c:v>
                </c:pt>
                <c:pt idx="211">
                  <c:v>13.650550607760167</c:v>
                </c:pt>
                <c:pt idx="212">
                  <c:v>12.192113987978928</c:v>
                </c:pt>
                <c:pt idx="213">
                  <c:v>10.847870979261531</c:v>
                </c:pt>
                <c:pt idx="214">
                  <c:v>9.6236342285406966</c:v>
                </c:pt>
                <c:pt idx="215">
                  <c:v>8.5182281960677937</c:v>
                </c:pt>
                <c:pt idx="216">
                  <c:v>7.5263923135799544</c:v>
                </c:pt>
                <c:pt idx="217">
                  <c:v>6.6406515351950368</c:v>
                </c:pt>
                <c:pt idx="218">
                  <c:v>5.8525011889940499</c:v>
                </c:pt>
                <c:pt idx="219">
                  <c:v>5.1531439967725081</c:v>
                </c:pt>
                <c:pt idx="220">
                  <c:v>4.5339370582148435</c:v>
                </c:pt>
                <c:pt idx="221">
                  <c:v>3.9866519551469461</c:v>
                </c:pt>
                <c:pt idx="222">
                  <c:v>3.5036150584739261</c:v>
                </c:pt>
                <c:pt idx="223">
                  <c:v>3.0777716377539943</c:v>
                </c:pt>
                <c:pt idx="224">
                  <c:v>2.7027021495365244</c:v>
                </c:pt>
                <c:pt idx="225">
                  <c:v>2.3726091991148097</c:v>
                </c:pt>
                <c:pt idx="226">
                  <c:v>2.0822872313988241</c:v>
                </c:pt>
                <c:pt idx="227">
                  <c:v>1.8270827899114015</c:v>
                </c:pt>
                <c:pt idx="228">
                  <c:v>1.6028504077062975</c:v>
                </c:pt>
                <c:pt idx="229">
                  <c:v>1.4059073598801313</c:v>
                </c:pt>
                <c:pt idx="230">
                  <c:v>1.2329892919296426</c:v>
                </c:pt>
                <c:pt idx="231">
                  <c:v>1.0812079323786334</c:v>
                </c:pt>
                <c:pt idx="232">
                  <c:v>0.94801156515703222</c:v>
                </c:pt>
                <c:pt idx="233">
                  <c:v>0.83114858705578221</c:v>
                </c:pt>
                <c:pt idx="234">
                  <c:v>0.72863424834546853</c:v>
                </c:pt>
                <c:pt idx="235">
                  <c:v>0.63872053026443709</c:v>
                </c:pt>
                <c:pt idx="236">
                  <c:v>0.55986902454874121</c:v>
                </c:pt>
                <c:pt idx="237">
                  <c:v>0.49072662918426169</c:v>
                </c:pt>
                <c:pt idx="238">
                  <c:v>0.43010384864114248</c:v>
                </c:pt>
                <c:pt idx="239">
                  <c:v>0.37695547748053981</c:v>
                </c:pt>
                <c:pt idx="240">
                  <c:v>0.33036344757022151</c:v>
                </c:pt>
                <c:pt idx="241">
                  <c:v>0.28952162721717201</c:v>
                </c:pt>
                <c:pt idx="242">
                  <c:v>0.25372237259864527</c:v>
                </c:pt>
                <c:pt idx="243">
                  <c:v>0.2223446461014057</c:v>
                </c:pt>
                <c:pt idx="244">
                  <c:v>0.19484353132326412</c:v>
                </c:pt>
                <c:pt idx="245">
                  <c:v>0.17074098973427884</c:v>
                </c:pt>
                <c:pt idx="246">
                  <c:v>0.149617718812464</c:v>
                </c:pt>
                <c:pt idx="247">
                  <c:v>0.13110598553813235</c:v>
                </c:pt>
                <c:pt idx="248">
                  <c:v>0.11488332226877757</c:v>
                </c:pt>
                <c:pt idx="249">
                  <c:v>0.100666984134098</c:v>
                </c:pt>
                <c:pt idx="250">
                  <c:v>8.8209078163387716E-2</c:v>
                </c:pt>
                <c:pt idx="251">
                  <c:v>7.729228440179603E-2</c:v>
                </c:pt>
                <c:pt idx="252">
                  <c:v>6.7726098331020196E-2</c:v>
                </c:pt>
                <c:pt idx="253">
                  <c:v>5.9343532042733863E-2</c:v>
                </c:pt>
                <c:pt idx="254">
                  <c:v>5.1998218886739361E-2</c:v>
                </c:pt>
                <c:pt idx="255">
                  <c:v>4.55618728011064E-2</c:v>
                </c:pt>
                <c:pt idx="256">
                  <c:v>3.9922059299067961E-2</c:v>
                </c:pt>
                <c:pt idx="257">
                  <c:v>3.498024020565435E-2</c:v>
                </c:pt>
                <c:pt idx="258">
                  <c:v>3.0650058770890068E-2</c:v>
                </c:pt>
                <c:pt idx="259">
                  <c:v>2.6855835796474339E-2</c:v>
                </c:pt>
                <c:pt idx="260">
                  <c:v>2.3531250955144963E-2</c:v>
                </c:pt>
                <c:pt idx="261">
                  <c:v>2.0618186607522879E-2</c:v>
                </c:pt>
                <c:pt idx="262">
                  <c:v>1.8065714176574439E-2</c:v>
                </c:pt>
                <c:pt idx="263">
                  <c:v>1.5829205566811191E-2</c:v>
                </c:pt>
                <c:pt idx="264">
                  <c:v>1.3869554251621275E-2</c:v>
                </c:pt>
                <c:pt idx="265">
                  <c:v>1.2152492531389041E-2</c:v>
                </c:pt>
                <c:pt idx="266">
                  <c:v>1.0647993117376901E-2</c:v>
                </c:pt>
                <c:pt idx="267">
                  <c:v>9.3297446484725023E-3</c:v>
                </c:pt>
                <c:pt idx="268">
                  <c:v>8.1746920236045132E-3</c:v>
                </c:pt>
                <c:pt idx="269">
                  <c:v>7.1626335529600986E-3</c:v>
                </c:pt>
                <c:pt idx="270">
                  <c:v>6.2758679147318711E-3</c:v>
                </c:pt>
                <c:pt idx="271">
                  <c:v>5.4988847674504477E-3</c:v>
                </c:pt>
                <c:pt idx="272">
                  <c:v>4.8180936255582101E-3</c:v>
                </c:pt>
                <c:pt idx="273">
                  <c:v>4.2215862705704951E-3</c:v>
                </c:pt>
                <c:pt idx="274">
                  <c:v>3.6989285532480088E-3</c:v>
                </c:pt>
                <c:pt idx="275">
                  <c:v>3.2409779536145215E-3</c:v>
                </c:pt>
                <c:pt idx="276">
                  <c:v>2.8397237141480937E-3</c:v>
                </c:pt>
                <c:pt idx="277">
                  <c:v>2.4881467547484995E-3</c:v>
                </c:pt>
                <c:pt idx="278">
                  <c:v>2.1800969229031839E-3</c:v>
                </c:pt>
                <c:pt idx="279">
                  <c:v>1.9101854347832775E-3</c:v>
                </c:pt>
                <c:pt idx="280">
                  <c:v>1.6736906280208717E-3</c:v>
                </c:pt>
                <c:pt idx="281">
                  <c:v>1.4664753792334258E-3</c:v>
                </c:pt>
                <c:pt idx="282">
                  <c:v>1.2849147429951542E-3</c:v>
                </c:pt>
                <c:pt idx="283">
                  <c:v>1.1258325474404363E-3</c:v>
                </c:pt>
                <c:pt idx="284">
                  <c:v>9.8644583811972148E-4</c:v>
                </c:pt>
                <c:pt idx="285">
                  <c:v>8.64316198832818E-4</c:v>
                </c:pt>
                <c:pt idx="286">
                  <c:v>7.573070983225899E-4</c:v>
                </c:pt>
                <c:pt idx="287">
                  <c:v>6.6354651701544401E-4</c:v>
                </c:pt>
                <c:pt idx="288">
                  <c:v>5.8139420027763828E-4</c:v>
                </c:pt>
                <c:pt idx="289">
                  <c:v>5.0941296552657644E-4</c:v>
                </c:pt>
                <c:pt idx="290">
                  <c:v>4.4634356140385161E-4</c:v>
                </c:pt>
                <c:pt idx="291">
                  <c:v>3.9108263931796327E-4</c:v>
                </c:pt>
                <c:pt idx="292">
                  <c:v>3.4266345208296844E-4</c:v>
                </c:pt>
                <c:pt idx="293">
                  <c:v>3.0023894206467652E-4</c:v>
                </c:pt>
                <c:pt idx="294">
                  <c:v>2.6306692303092953E-4</c:v>
                </c:pt>
                <c:pt idx="295">
                  <c:v>2.3049709651674704E-4</c:v>
                </c:pt>
                <c:pt idx="296">
                  <c:v>2.019596755982234E-4</c:v>
                </c:pt>
                <c:pt idx="297">
                  <c:v>1.769554170815664E-4</c:v>
                </c:pt>
                <c:pt idx="298">
                  <c:v>1.5504688774679715E-4</c:v>
                </c:pt>
                <c:pt idx="299">
                  <c:v>1.358508118698868E-4</c:v>
                </c:pt>
                <c:pt idx="300">
                  <c:v>1.1903136615975346E-4</c:v>
                </c:pt>
                <c:pt idx="301">
                  <c:v>1.0429430481818515E-4</c:v>
                </c:pt>
                <c:pt idx="302">
                  <c:v>9.1381811951103437E-5</c:v>
                </c:pt>
                <c:pt idx="303">
                  <c:v>8.0067991282508475E-5</c:v>
                </c:pt>
                <c:pt idx="304">
                  <c:v>7.0154914270412327E-5</c:v>
                </c:pt>
                <c:pt idx="305">
                  <c:v>6.1469157492009184E-5</c:v>
                </c:pt>
                <c:pt idx="306">
                  <c:v>5.3858768724064694E-5</c:v>
                </c:pt>
                <c:pt idx="307">
                  <c:v>4.7190608643707971E-5</c:v>
                </c:pt>
                <c:pt idx="308">
                  <c:v>4.1348021645632143E-5</c:v>
                </c:pt>
                <c:pt idx="309">
                  <c:v>3.6228795029074983E-5</c:v>
                </c:pt>
                <c:pt idx="310">
                  <c:v>3.1743370852556296E-5</c:v>
                </c:pt>
                <c:pt idx="311">
                  <c:v>2.7813279174428725E-5</c:v>
                </c:pt>
                <c:pt idx="312">
                  <c:v>2.4369765270165291E-5</c:v>
                </c:pt>
                <c:pt idx="313">
                  <c:v>2.1352586810703194E-5</c:v>
                </c:pt>
                <c:pt idx="314">
                  <c:v>1.8708959959446377E-5</c:v>
                </c:pt>
                <c:pt idx="315">
                  <c:v>1.6392635950708569E-5</c:v>
                </c:pt>
                <c:pt idx="316">
                  <c:v>1.4363091995025145E-5</c:v>
                </c:pt>
                <c:pt idx="317">
                  <c:v>1.2584822356806033E-5</c:v>
                </c:pt>
                <c:pt idx="318">
                  <c:v>1.102671720222984E-5</c:v>
                </c:pt>
                <c:pt idx="319">
                  <c:v>9.6615183507467549E-6</c:v>
                </c:pt>
                <c:pt idx="320">
                  <c:v>8.4653424089252113E-6</c:v>
                </c:pt>
                <c:pt idx="321">
                  <c:v>7.4172629441797704E-6</c:v>
                </c:pt>
                <c:pt idx="322">
                  <c:v>6.4989443887767337E-6</c:v>
                </c:pt>
                <c:pt idx="323">
                  <c:v>5.6943212694981551E-6</c:v>
                </c:pt>
                <c:pt idx="324">
                  <c:v>4.9893171512857812E-6</c:v>
                </c:pt>
                <c:pt idx="325">
                  <c:v>4.3715983779555863E-6</c:v>
                </c:pt>
                <c:pt idx="326">
                  <c:v>3.8303583018252956E-6</c:v>
                </c:pt>
                <c:pt idx="327">
                  <c:v>3.3561282274810096E-6</c:v>
                </c:pt>
                <c:pt idx="328">
                  <c:v>2.9406117622559318E-6</c:v>
                </c:pt>
                <c:pt idx="329">
                  <c:v>2.5765396754799617E-6</c:v>
                </c:pt>
                <c:pt idx="330">
                  <c:v>2.2575427273472027E-6</c:v>
                </c:pt>
                <c:pt idx="331">
                  <c:v>1.9780402426159747E-6</c:v>
                </c:pt>
                <c:pt idx="332">
                  <c:v>1.7331424798022815E-6</c:v>
                </c:pt>
                <c:pt idx="333">
                  <c:v>1.5185650878716266E-6</c:v>
                </c:pt>
                <c:pt idx="334">
                  <c:v>1.3305541538977281E-6</c:v>
                </c:pt>
                <c:pt idx="335">
                  <c:v>1.1658205304394433E-6</c:v>
                </c:pt>
                <c:pt idx="336">
                  <c:v>1.021482293730494E-6</c:v>
                </c:pt>
                <c:pt idx="337">
                  <c:v>8.9501432602045922E-7</c:v>
                </c:pt>
                <c:pt idx="338">
                  <c:v>7.8420414003843267E-7</c:v>
                </c:pt>
                <c:pt idx="339">
                  <c:v>6.8711317275311709E-7</c:v>
                </c:pt>
                <c:pt idx="340">
                  <c:v>6.0204287128535195E-7</c:v>
                </c:pt>
                <c:pt idx="341">
                  <c:v>5.2750497766506304E-7</c:v>
                </c:pt>
                <c:pt idx="342">
                  <c:v>4.6219549258103385E-7</c:v>
                </c:pt>
                <c:pt idx="343">
                  <c:v>4.0497186263380483E-7</c:v>
                </c:pt>
                <c:pt idx="344">
                  <c:v>3.548329919953832E-7</c:v>
                </c:pt>
                <c:pt idx="345">
                  <c:v>3.1090172879085918E-7</c:v>
                </c:pt>
                <c:pt idx="346">
                  <c:v>2.7240951981090021E-7</c:v>
                </c:pt>
                <c:pt idx="347">
                  <c:v>2.386829650978326E-7</c:v>
                </c:pt>
                <c:pt idx="348">
                  <c:v>2.0913203718524812E-7</c:v>
                </c:pt>
                <c:pt idx="349">
                  <c:v>1.8323975889326026E-7</c:v>
                </c:pt>
                <c:pt idx="350">
                  <c:v>1.6055315909815417E-7</c:v>
                </c:pt>
                <c:pt idx="351">
                  <c:v>1.406753482526266E-7</c:v>
                </c:pt>
                <c:pt idx="352">
                  <c:v>1.2325857502222638E-7</c:v>
                </c:pt>
                <c:pt idx="353">
                  <c:v>1.0799814256769062E-7</c:v>
                </c:pt>
                <c:pt idx="354">
                  <c:v>9.4627078041899248E-8</c:v>
                </c:pt>
                <c:pt idx="355">
                  <c:v>8.2911462047243622E-8</c:v>
                </c:pt>
                <c:pt idx="356">
                  <c:v>7.2646336344846729E-8</c:v>
                </c:pt>
                <c:pt idx="357">
                  <c:v>6.3652118223268671E-8</c:v>
                </c:pt>
                <c:pt idx="358">
                  <c:v>5.5771458798058353E-8</c:v>
                </c:pt>
                <c:pt idx="359">
                  <c:v>4.8866490279837252E-8</c:v>
                </c:pt>
                <c:pt idx="360">
                  <c:v>4.281641405339031E-8</c:v>
                </c:pt>
                <c:pt idx="361">
                  <c:v>3.7515387372539334E-8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6A2-4C2D-9E7C-27A576DA2383}"/>
            </c:ext>
          </c:extLst>
        </c:ser>
        <c:ser>
          <c:idx val="10"/>
          <c:order val="7"/>
          <c:tx>
            <c:strRef>
              <c:f>合成波のつくり方!$CI$42</c:f>
              <c:strCache>
                <c:ptCount val="1"/>
                <c:pt idx="0">
                  <c:v>y7</c:v>
                </c:pt>
              </c:strCache>
            </c:strRef>
          </c:tx>
          <c:spPr>
            <a:ln w="9525" cap="rnd">
              <a:solidFill>
                <a:schemeClr val="accent5">
                  <a:lumMod val="6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合成波のつくり方!$CB$43:$CB$420</c:f>
              <c:numCache>
                <c:formatCode>#,##0_);[Red]\(#,##0\)</c:formatCode>
                <c:ptCount val="378"/>
                <c:pt idx="0">
                  <c:v>0</c:v>
                </c:pt>
                <c:pt idx="1">
                  <c:v>0.9</c:v>
                </c:pt>
                <c:pt idx="2">
                  <c:v>1.8</c:v>
                </c:pt>
                <c:pt idx="3">
                  <c:v>2.7</c:v>
                </c:pt>
                <c:pt idx="4">
                  <c:v>3.6</c:v>
                </c:pt>
                <c:pt idx="5">
                  <c:v>4.5</c:v>
                </c:pt>
                <c:pt idx="6">
                  <c:v>5.4</c:v>
                </c:pt>
                <c:pt idx="7">
                  <c:v>6.3000000000000007</c:v>
                </c:pt>
                <c:pt idx="8">
                  <c:v>7.2000000000000011</c:v>
                </c:pt>
                <c:pt idx="9">
                  <c:v>8.1000000000000014</c:v>
                </c:pt>
                <c:pt idx="10">
                  <c:v>9.0000000000000018</c:v>
                </c:pt>
                <c:pt idx="11">
                  <c:v>9.9000000000000021</c:v>
                </c:pt>
                <c:pt idx="12">
                  <c:v>10.800000000000002</c:v>
                </c:pt>
                <c:pt idx="13">
                  <c:v>11.700000000000003</c:v>
                </c:pt>
                <c:pt idx="14">
                  <c:v>12.600000000000003</c:v>
                </c:pt>
                <c:pt idx="15">
                  <c:v>13.500000000000004</c:v>
                </c:pt>
                <c:pt idx="16">
                  <c:v>14.400000000000004</c:v>
                </c:pt>
                <c:pt idx="17">
                  <c:v>15.300000000000004</c:v>
                </c:pt>
                <c:pt idx="18">
                  <c:v>16.200000000000003</c:v>
                </c:pt>
                <c:pt idx="19">
                  <c:v>17.100000000000001</c:v>
                </c:pt>
                <c:pt idx="20">
                  <c:v>18</c:v>
                </c:pt>
                <c:pt idx="21">
                  <c:v>18.899999999999999</c:v>
                </c:pt>
                <c:pt idx="22">
                  <c:v>19.799999999999997</c:v>
                </c:pt>
                <c:pt idx="23">
                  <c:v>20.699999999999996</c:v>
                </c:pt>
                <c:pt idx="24">
                  <c:v>21.599999999999994</c:v>
                </c:pt>
                <c:pt idx="25">
                  <c:v>22.499999999999993</c:v>
                </c:pt>
                <c:pt idx="26">
                  <c:v>23.399999999999991</c:v>
                </c:pt>
                <c:pt idx="27">
                  <c:v>24.29999999999999</c:v>
                </c:pt>
                <c:pt idx="28">
                  <c:v>25.199999999999989</c:v>
                </c:pt>
                <c:pt idx="29">
                  <c:v>26.099999999999987</c:v>
                </c:pt>
                <c:pt idx="30">
                  <c:v>26.999999999999986</c:v>
                </c:pt>
                <c:pt idx="31">
                  <c:v>27.899999999999984</c:v>
                </c:pt>
                <c:pt idx="32">
                  <c:v>28.799999999999983</c:v>
                </c:pt>
                <c:pt idx="33">
                  <c:v>29.699999999999982</c:v>
                </c:pt>
                <c:pt idx="34">
                  <c:v>30.59999999999998</c:v>
                </c:pt>
                <c:pt idx="35">
                  <c:v>31.499999999999979</c:v>
                </c:pt>
                <c:pt idx="36">
                  <c:v>32.399999999999977</c:v>
                </c:pt>
                <c:pt idx="37">
                  <c:v>33.299999999999976</c:v>
                </c:pt>
                <c:pt idx="38">
                  <c:v>34.199999999999974</c:v>
                </c:pt>
                <c:pt idx="39">
                  <c:v>35.099999999999973</c:v>
                </c:pt>
                <c:pt idx="40">
                  <c:v>35.999999999999972</c:v>
                </c:pt>
                <c:pt idx="41">
                  <c:v>36.89999999999997</c:v>
                </c:pt>
                <c:pt idx="42">
                  <c:v>37.799999999999969</c:v>
                </c:pt>
                <c:pt idx="43">
                  <c:v>38.699999999999967</c:v>
                </c:pt>
                <c:pt idx="44">
                  <c:v>39.599999999999966</c:v>
                </c:pt>
                <c:pt idx="45">
                  <c:v>40.499999999999964</c:v>
                </c:pt>
                <c:pt idx="46">
                  <c:v>41.399999999999963</c:v>
                </c:pt>
                <c:pt idx="47">
                  <c:v>42.299999999999962</c:v>
                </c:pt>
                <c:pt idx="48">
                  <c:v>43.19999999999996</c:v>
                </c:pt>
                <c:pt idx="49">
                  <c:v>44.099999999999959</c:v>
                </c:pt>
                <c:pt idx="50">
                  <c:v>44.999999999999957</c:v>
                </c:pt>
                <c:pt idx="51">
                  <c:v>45.899999999999956</c:v>
                </c:pt>
                <c:pt idx="52">
                  <c:v>46.799999999999955</c:v>
                </c:pt>
                <c:pt idx="53">
                  <c:v>47.699999999999953</c:v>
                </c:pt>
                <c:pt idx="54">
                  <c:v>48.599999999999952</c:v>
                </c:pt>
                <c:pt idx="55">
                  <c:v>49.49999999999995</c:v>
                </c:pt>
                <c:pt idx="56">
                  <c:v>50.399999999999949</c:v>
                </c:pt>
                <c:pt idx="57">
                  <c:v>51.299999999999947</c:v>
                </c:pt>
                <c:pt idx="58">
                  <c:v>52.199999999999946</c:v>
                </c:pt>
                <c:pt idx="59">
                  <c:v>53.099999999999945</c:v>
                </c:pt>
                <c:pt idx="60">
                  <c:v>53.999999999999943</c:v>
                </c:pt>
                <c:pt idx="61">
                  <c:v>54.899999999999942</c:v>
                </c:pt>
                <c:pt idx="62">
                  <c:v>55.79999999999994</c:v>
                </c:pt>
                <c:pt idx="63">
                  <c:v>56.699999999999939</c:v>
                </c:pt>
                <c:pt idx="64">
                  <c:v>57.599999999999937</c:v>
                </c:pt>
                <c:pt idx="65">
                  <c:v>58.499999999999936</c:v>
                </c:pt>
                <c:pt idx="66">
                  <c:v>59.399999999999935</c:v>
                </c:pt>
                <c:pt idx="67">
                  <c:v>60.299999999999933</c:v>
                </c:pt>
                <c:pt idx="68">
                  <c:v>61.199999999999932</c:v>
                </c:pt>
                <c:pt idx="69">
                  <c:v>62.09999999999993</c:v>
                </c:pt>
                <c:pt idx="70">
                  <c:v>62.999999999999929</c:v>
                </c:pt>
                <c:pt idx="71">
                  <c:v>63.899999999999928</c:v>
                </c:pt>
                <c:pt idx="72">
                  <c:v>64.799999999999926</c:v>
                </c:pt>
                <c:pt idx="73">
                  <c:v>65.699999999999932</c:v>
                </c:pt>
                <c:pt idx="74">
                  <c:v>66.599999999999937</c:v>
                </c:pt>
                <c:pt idx="75">
                  <c:v>67.499999999999943</c:v>
                </c:pt>
                <c:pt idx="76">
                  <c:v>68.399999999999949</c:v>
                </c:pt>
                <c:pt idx="77">
                  <c:v>69.299999999999955</c:v>
                </c:pt>
                <c:pt idx="78">
                  <c:v>70.19999999999996</c:v>
                </c:pt>
                <c:pt idx="79">
                  <c:v>71.099999999999966</c:v>
                </c:pt>
                <c:pt idx="80">
                  <c:v>71.999999999999972</c:v>
                </c:pt>
                <c:pt idx="81">
                  <c:v>72.899999999999977</c:v>
                </c:pt>
                <c:pt idx="82">
                  <c:v>73.799999999999983</c:v>
                </c:pt>
                <c:pt idx="83">
                  <c:v>74.699999999999989</c:v>
                </c:pt>
                <c:pt idx="84">
                  <c:v>75.599999999999994</c:v>
                </c:pt>
                <c:pt idx="85">
                  <c:v>76.5</c:v>
                </c:pt>
                <c:pt idx="86">
                  <c:v>77.400000000000006</c:v>
                </c:pt>
                <c:pt idx="87">
                  <c:v>78.300000000000011</c:v>
                </c:pt>
                <c:pt idx="88">
                  <c:v>79.200000000000017</c:v>
                </c:pt>
                <c:pt idx="89">
                  <c:v>80.100000000000023</c:v>
                </c:pt>
                <c:pt idx="90">
                  <c:v>81.000000000000028</c:v>
                </c:pt>
                <c:pt idx="91">
                  <c:v>81.900000000000034</c:v>
                </c:pt>
                <c:pt idx="92">
                  <c:v>82.80000000000004</c:v>
                </c:pt>
                <c:pt idx="93">
                  <c:v>83.700000000000045</c:v>
                </c:pt>
                <c:pt idx="94">
                  <c:v>84.600000000000051</c:v>
                </c:pt>
                <c:pt idx="95">
                  <c:v>85.500000000000057</c:v>
                </c:pt>
                <c:pt idx="96">
                  <c:v>86.400000000000063</c:v>
                </c:pt>
                <c:pt idx="97">
                  <c:v>87.300000000000068</c:v>
                </c:pt>
                <c:pt idx="98">
                  <c:v>88.200000000000074</c:v>
                </c:pt>
                <c:pt idx="99">
                  <c:v>89.10000000000008</c:v>
                </c:pt>
                <c:pt idx="100">
                  <c:v>90.000000000000085</c:v>
                </c:pt>
                <c:pt idx="101">
                  <c:v>90.900000000000091</c:v>
                </c:pt>
                <c:pt idx="102">
                  <c:v>91.800000000000097</c:v>
                </c:pt>
                <c:pt idx="103">
                  <c:v>92.700000000000102</c:v>
                </c:pt>
                <c:pt idx="104">
                  <c:v>93.600000000000108</c:v>
                </c:pt>
                <c:pt idx="105">
                  <c:v>94.500000000000114</c:v>
                </c:pt>
                <c:pt idx="106">
                  <c:v>95.400000000000119</c:v>
                </c:pt>
                <c:pt idx="107">
                  <c:v>96.300000000000125</c:v>
                </c:pt>
                <c:pt idx="108">
                  <c:v>97.200000000000131</c:v>
                </c:pt>
                <c:pt idx="109">
                  <c:v>98.100000000000136</c:v>
                </c:pt>
                <c:pt idx="110">
                  <c:v>99.000000000000142</c:v>
                </c:pt>
                <c:pt idx="111">
                  <c:v>99.900000000000148</c:v>
                </c:pt>
                <c:pt idx="112">
                  <c:v>100.80000000000015</c:v>
                </c:pt>
                <c:pt idx="113">
                  <c:v>101.70000000000016</c:v>
                </c:pt>
                <c:pt idx="114">
                  <c:v>102.60000000000016</c:v>
                </c:pt>
                <c:pt idx="115">
                  <c:v>103.50000000000017</c:v>
                </c:pt>
                <c:pt idx="116">
                  <c:v>104.40000000000018</c:v>
                </c:pt>
                <c:pt idx="117">
                  <c:v>105.30000000000018</c:v>
                </c:pt>
                <c:pt idx="118">
                  <c:v>106.20000000000019</c:v>
                </c:pt>
                <c:pt idx="119">
                  <c:v>107.10000000000019</c:v>
                </c:pt>
                <c:pt idx="120">
                  <c:v>108.0000000000002</c:v>
                </c:pt>
                <c:pt idx="121">
                  <c:v>108.9000000000002</c:v>
                </c:pt>
                <c:pt idx="122">
                  <c:v>109.80000000000021</c:v>
                </c:pt>
                <c:pt idx="123">
                  <c:v>110.70000000000022</c:v>
                </c:pt>
                <c:pt idx="124">
                  <c:v>111.60000000000022</c:v>
                </c:pt>
                <c:pt idx="125">
                  <c:v>112.50000000000023</c:v>
                </c:pt>
                <c:pt idx="126">
                  <c:v>113.40000000000023</c:v>
                </c:pt>
                <c:pt idx="127">
                  <c:v>114.30000000000024</c:v>
                </c:pt>
                <c:pt idx="128">
                  <c:v>115.20000000000024</c:v>
                </c:pt>
                <c:pt idx="129">
                  <c:v>116.10000000000025</c:v>
                </c:pt>
                <c:pt idx="130">
                  <c:v>117.00000000000026</c:v>
                </c:pt>
                <c:pt idx="131">
                  <c:v>117.90000000000026</c:v>
                </c:pt>
                <c:pt idx="132">
                  <c:v>118.80000000000027</c:v>
                </c:pt>
                <c:pt idx="133">
                  <c:v>119.70000000000027</c:v>
                </c:pt>
                <c:pt idx="134">
                  <c:v>120.60000000000028</c:v>
                </c:pt>
                <c:pt idx="135">
                  <c:v>121.50000000000028</c:v>
                </c:pt>
                <c:pt idx="136">
                  <c:v>122.40000000000029</c:v>
                </c:pt>
                <c:pt idx="137">
                  <c:v>123.3000000000003</c:v>
                </c:pt>
                <c:pt idx="138">
                  <c:v>124.2000000000003</c:v>
                </c:pt>
                <c:pt idx="139">
                  <c:v>125.10000000000031</c:v>
                </c:pt>
                <c:pt idx="140">
                  <c:v>126.00000000000031</c:v>
                </c:pt>
                <c:pt idx="141">
                  <c:v>126.90000000000032</c:v>
                </c:pt>
                <c:pt idx="142">
                  <c:v>127.80000000000032</c:v>
                </c:pt>
                <c:pt idx="143">
                  <c:v>128.70000000000033</c:v>
                </c:pt>
                <c:pt idx="144">
                  <c:v>129.60000000000034</c:v>
                </c:pt>
                <c:pt idx="145">
                  <c:v>130.50000000000034</c:v>
                </c:pt>
                <c:pt idx="146">
                  <c:v>131.40000000000035</c:v>
                </c:pt>
                <c:pt idx="147">
                  <c:v>132.30000000000035</c:v>
                </c:pt>
                <c:pt idx="148">
                  <c:v>133.20000000000036</c:v>
                </c:pt>
                <c:pt idx="149">
                  <c:v>134.10000000000036</c:v>
                </c:pt>
                <c:pt idx="150">
                  <c:v>135.00000000000037</c:v>
                </c:pt>
                <c:pt idx="151">
                  <c:v>135.90000000000038</c:v>
                </c:pt>
                <c:pt idx="152">
                  <c:v>136.80000000000038</c:v>
                </c:pt>
                <c:pt idx="153">
                  <c:v>137.70000000000039</c:v>
                </c:pt>
                <c:pt idx="154">
                  <c:v>138.60000000000039</c:v>
                </c:pt>
                <c:pt idx="155">
                  <c:v>139.5000000000004</c:v>
                </c:pt>
                <c:pt idx="156">
                  <c:v>140.4000000000004</c:v>
                </c:pt>
                <c:pt idx="157">
                  <c:v>141.30000000000041</c:v>
                </c:pt>
                <c:pt idx="158">
                  <c:v>142.20000000000041</c:v>
                </c:pt>
                <c:pt idx="159">
                  <c:v>143.10000000000042</c:v>
                </c:pt>
                <c:pt idx="160">
                  <c:v>144.00000000000043</c:v>
                </c:pt>
                <c:pt idx="161">
                  <c:v>144.90000000000043</c:v>
                </c:pt>
                <c:pt idx="162">
                  <c:v>145.80000000000044</c:v>
                </c:pt>
                <c:pt idx="163">
                  <c:v>146.70000000000044</c:v>
                </c:pt>
                <c:pt idx="164">
                  <c:v>147.60000000000045</c:v>
                </c:pt>
                <c:pt idx="165">
                  <c:v>148.50000000000045</c:v>
                </c:pt>
                <c:pt idx="166">
                  <c:v>149.40000000000046</c:v>
                </c:pt>
                <c:pt idx="167">
                  <c:v>150.30000000000047</c:v>
                </c:pt>
                <c:pt idx="168">
                  <c:v>151.20000000000047</c:v>
                </c:pt>
                <c:pt idx="169">
                  <c:v>152.10000000000048</c:v>
                </c:pt>
                <c:pt idx="170">
                  <c:v>153.00000000000048</c:v>
                </c:pt>
                <c:pt idx="171">
                  <c:v>153.90000000000049</c:v>
                </c:pt>
                <c:pt idx="172">
                  <c:v>154.80000000000049</c:v>
                </c:pt>
                <c:pt idx="173">
                  <c:v>155.7000000000005</c:v>
                </c:pt>
                <c:pt idx="174">
                  <c:v>156.60000000000051</c:v>
                </c:pt>
                <c:pt idx="175">
                  <c:v>157.50000000000051</c:v>
                </c:pt>
                <c:pt idx="176">
                  <c:v>158.40000000000052</c:v>
                </c:pt>
                <c:pt idx="177">
                  <c:v>159.30000000000052</c:v>
                </c:pt>
                <c:pt idx="178">
                  <c:v>160.20000000000053</c:v>
                </c:pt>
                <c:pt idx="179">
                  <c:v>161.10000000000053</c:v>
                </c:pt>
                <c:pt idx="180">
                  <c:v>162.00000000000054</c:v>
                </c:pt>
                <c:pt idx="181">
                  <c:v>162.90000000000055</c:v>
                </c:pt>
                <c:pt idx="182">
                  <c:v>163.80000000000055</c:v>
                </c:pt>
                <c:pt idx="183">
                  <c:v>164.70000000000056</c:v>
                </c:pt>
                <c:pt idx="184">
                  <c:v>165.60000000000056</c:v>
                </c:pt>
                <c:pt idx="185">
                  <c:v>166.50000000000057</c:v>
                </c:pt>
                <c:pt idx="186">
                  <c:v>167.40000000000057</c:v>
                </c:pt>
                <c:pt idx="187">
                  <c:v>168.30000000000058</c:v>
                </c:pt>
                <c:pt idx="188">
                  <c:v>169.20000000000059</c:v>
                </c:pt>
                <c:pt idx="189">
                  <c:v>170.10000000000059</c:v>
                </c:pt>
                <c:pt idx="190">
                  <c:v>171.0000000000006</c:v>
                </c:pt>
                <c:pt idx="191">
                  <c:v>171.9000000000006</c:v>
                </c:pt>
                <c:pt idx="192">
                  <c:v>172.80000000000061</c:v>
                </c:pt>
                <c:pt idx="193">
                  <c:v>173.70000000000061</c:v>
                </c:pt>
                <c:pt idx="194">
                  <c:v>174.60000000000062</c:v>
                </c:pt>
                <c:pt idx="195">
                  <c:v>175.50000000000063</c:v>
                </c:pt>
                <c:pt idx="196">
                  <c:v>176.40000000000063</c:v>
                </c:pt>
                <c:pt idx="197">
                  <c:v>177.30000000000064</c:v>
                </c:pt>
                <c:pt idx="198">
                  <c:v>178.20000000000064</c:v>
                </c:pt>
                <c:pt idx="199">
                  <c:v>179.10000000000065</c:v>
                </c:pt>
                <c:pt idx="200">
                  <c:v>180.00000000000065</c:v>
                </c:pt>
                <c:pt idx="201">
                  <c:v>180.90000000000066</c:v>
                </c:pt>
                <c:pt idx="202">
                  <c:v>181.80000000000067</c:v>
                </c:pt>
                <c:pt idx="203">
                  <c:v>182.70000000000067</c:v>
                </c:pt>
                <c:pt idx="204">
                  <c:v>183.60000000000068</c:v>
                </c:pt>
                <c:pt idx="205">
                  <c:v>184.50000000000068</c:v>
                </c:pt>
                <c:pt idx="206">
                  <c:v>185.40000000000069</c:v>
                </c:pt>
                <c:pt idx="207">
                  <c:v>186.30000000000069</c:v>
                </c:pt>
                <c:pt idx="208">
                  <c:v>187.2000000000007</c:v>
                </c:pt>
                <c:pt idx="209">
                  <c:v>188.1000000000007</c:v>
                </c:pt>
                <c:pt idx="210">
                  <c:v>189.00000000000071</c:v>
                </c:pt>
                <c:pt idx="211">
                  <c:v>189.90000000000072</c:v>
                </c:pt>
                <c:pt idx="212">
                  <c:v>190.80000000000072</c:v>
                </c:pt>
                <c:pt idx="213">
                  <c:v>191.70000000000073</c:v>
                </c:pt>
                <c:pt idx="214">
                  <c:v>192.60000000000073</c:v>
                </c:pt>
                <c:pt idx="215">
                  <c:v>193.50000000000074</c:v>
                </c:pt>
                <c:pt idx="216">
                  <c:v>194.40000000000074</c:v>
                </c:pt>
                <c:pt idx="217">
                  <c:v>195.30000000000075</c:v>
                </c:pt>
                <c:pt idx="218">
                  <c:v>196.20000000000076</c:v>
                </c:pt>
                <c:pt idx="219">
                  <c:v>197.10000000000076</c:v>
                </c:pt>
                <c:pt idx="220">
                  <c:v>198.00000000000077</c:v>
                </c:pt>
                <c:pt idx="221">
                  <c:v>198.90000000000077</c:v>
                </c:pt>
                <c:pt idx="222">
                  <c:v>199.80000000000078</c:v>
                </c:pt>
                <c:pt idx="223">
                  <c:v>200.70000000000078</c:v>
                </c:pt>
                <c:pt idx="224">
                  <c:v>201.60000000000079</c:v>
                </c:pt>
                <c:pt idx="225">
                  <c:v>202.5000000000008</c:v>
                </c:pt>
                <c:pt idx="226">
                  <c:v>203.4000000000008</c:v>
                </c:pt>
                <c:pt idx="227">
                  <c:v>204.30000000000081</c:v>
                </c:pt>
                <c:pt idx="228">
                  <c:v>205.20000000000081</c:v>
                </c:pt>
                <c:pt idx="229">
                  <c:v>206.10000000000082</c:v>
                </c:pt>
                <c:pt idx="230">
                  <c:v>207.00000000000082</c:v>
                </c:pt>
                <c:pt idx="231">
                  <c:v>207.90000000000083</c:v>
                </c:pt>
                <c:pt idx="232">
                  <c:v>208.80000000000084</c:v>
                </c:pt>
                <c:pt idx="233">
                  <c:v>209.70000000000084</c:v>
                </c:pt>
                <c:pt idx="234">
                  <c:v>210.60000000000085</c:v>
                </c:pt>
                <c:pt idx="235">
                  <c:v>211.50000000000085</c:v>
                </c:pt>
                <c:pt idx="236">
                  <c:v>212.40000000000086</c:v>
                </c:pt>
                <c:pt idx="237">
                  <c:v>213.30000000000086</c:v>
                </c:pt>
                <c:pt idx="238">
                  <c:v>214.20000000000087</c:v>
                </c:pt>
                <c:pt idx="239">
                  <c:v>215.10000000000088</c:v>
                </c:pt>
                <c:pt idx="240">
                  <c:v>216.00000000000088</c:v>
                </c:pt>
                <c:pt idx="241">
                  <c:v>216.90000000000089</c:v>
                </c:pt>
                <c:pt idx="242">
                  <c:v>217.80000000000089</c:v>
                </c:pt>
                <c:pt idx="243">
                  <c:v>218.7000000000009</c:v>
                </c:pt>
                <c:pt idx="244">
                  <c:v>219.6000000000009</c:v>
                </c:pt>
                <c:pt idx="245">
                  <c:v>220.50000000000091</c:v>
                </c:pt>
                <c:pt idx="246">
                  <c:v>221.40000000000092</c:v>
                </c:pt>
                <c:pt idx="247">
                  <c:v>222.30000000000092</c:v>
                </c:pt>
                <c:pt idx="248">
                  <c:v>223.20000000000093</c:v>
                </c:pt>
                <c:pt idx="249">
                  <c:v>224.10000000000093</c:v>
                </c:pt>
                <c:pt idx="250">
                  <c:v>225.00000000000094</c:v>
                </c:pt>
                <c:pt idx="251">
                  <c:v>225.90000000000094</c:v>
                </c:pt>
                <c:pt idx="252">
                  <c:v>226.80000000000095</c:v>
                </c:pt>
                <c:pt idx="253">
                  <c:v>227.70000000000095</c:v>
                </c:pt>
                <c:pt idx="254">
                  <c:v>228.60000000000096</c:v>
                </c:pt>
                <c:pt idx="255">
                  <c:v>229.50000000000097</c:v>
                </c:pt>
                <c:pt idx="256">
                  <c:v>230.40000000000097</c:v>
                </c:pt>
                <c:pt idx="257">
                  <c:v>231.30000000000098</c:v>
                </c:pt>
                <c:pt idx="258">
                  <c:v>232.20000000000098</c:v>
                </c:pt>
                <c:pt idx="259">
                  <c:v>233.10000000000099</c:v>
                </c:pt>
                <c:pt idx="260">
                  <c:v>234.00000000000099</c:v>
                </c:pt>
                <c:pt idx="261">
                  <c:v>234.900000000001</c:v>
                </c:pt>
                <c:pt idx="262">
                  <c:v>235.80000000000101</c:v>
                </c:pt>
                <c:pt idx="263">
                  <c:v>236.70000000000101</c:v>
                </c:pt>
                <c:pt idx="264">
                  <c:v>237.60000000000102</c:v>
                </c:pt>
                <c:pt idx="265">
                  <c:v>238.50000000000102</c:v>
                </c:pt>
                <c:pt idx="266">
                  <c:v>239.40000000000103</c:v>
                </c:pt>
                <c:pt idx="267">
                  <c:v>240.30000000000103</c:v>
                </c:pt>
                <c:pt idx="268">
                  <c:v>241.20000000000104</c:v>
                </c:pt>
                <c:pt idx="269">
                  <c:v>242.10000000000105</c:v>
                </c:pt>
                <c:pt idx="270">
                  <c:v>243.00000000000105</c:v>
                </c:pt>
                <c:pt idx="271">
                  <c:v>243.90000000000106</c:v>
                </c:pt>
                <c:pt idx="272">
                  <c:v>244.80000000000106</c:v>
                </c:pt>
                <c:pt idx="273">
                  <c:v>245.70000000000107</c:v>
                </c:pt>
                <c:pt idx="274">
                  <c:v>246.60000000000107</c:v>
                </c:pt>
                <c:pt idx="275">
                  <c:v>247.50000000000108</c:v>
                </c:pt>
                <c:pt idx="276">
                  <c:v>248.40000000000109</c:v>
                </c:pt>
                <c:pt idx="277">
                  <c:v>249.30000000000109</c:v>
                </c:pt>
                <c:pt idx="278">
                  <c:v>250.2000000000011</c:v>
                </c:pt>
                <c:pt idx="279">
                  <c:v>251.1000000000011</c:v>
                </c:pt>
                <c:pt idx="280">
                  <c:v>252.00000000000111</c:v>
                </c:pt>
                <c:pt idx="281">
                  <c:v>252.90000000000111</c:v>
                </c:pt>
                <c:pt idx="282">
                  <c:v>253.80000000000112</c:v>
                </c:pt>
                <c:pt idx="283">
                  <c:v>254.70000000000113</c:v>
                </c:pt>
                <c:pt idx="284">
                  <c:v>255.60000000000113</c:v>
                </c:pt>
                <c:pt idx="285">
                  <c:v>256.50000000000114</c:v>
                </c:pt>
                <c:pt idx="286">
                  <c:v>257.40000000000111</c:v>
                </c:pt>
                <c:pt idx="287">
                  <c:v>258.30000000000109</c:v>
                </c:pt>
                <c:pt idx="288">
                  <c:v>259.20000000000107</c:v>
                </c:pt>
                <c:pt idx="289">
                  <c:v>260.10000000000105</c:v>
                </c:pt>
                <c:pt idx="290">
                  <c:v>261.00000000000102</c:v>
                </c:pt>
                <c:pt idx="291">
                  <c:v>261.900000000001</c:v>
                </c:pt>
                <c:pt idx="292">
                  <c:v>262.80000000000098</c:v>
                </c:pt>
                <c:pt idx="293">
                  <c:v>263.70000000000095</c:v>
                </c:pt>
                <c:pt idx="294">
                  <c:v>264.60000000000093</c:v>
                </c:pt>
                <c:pt idx="295">
                  <c:v>265.50000000000091</c:v>
                </c:pt>
                <c:pt idx="296">
                  <c:v>266.40000000000089</c:v>
                </c:pt>
                <c:pt idx="297">
                  <c:v>267.30000000000086</c:v>
                </c:pt>
                <c:pt idx="298">
                  <c:v>268.20000000000084</c:v>
                </c:pt>
                <c:pt idx="299">
                  <c:v>269.10000000000082</c:v>
                </c:pt>
                <c:pt idx="300">
                  <c:v>270.0000000000008</c:v>
                </c:pt>
                <c:pt idx="301">
                  <c:v>270.90000000000077</c:v>
                </c:pt>
                <c:pt idx="302">
                  <c:v>271.80000000000075</c:v>
                </c:pt>
                <c:pt idx="303">
                  <c:v>272.70000000000073</c:v>
                </c:pt>
                <c:pt idx="304">
                  <c:v>273.6000000000007</c:v>
                </c:pt>
                <c:pt idx="305">
                  <c:v>274.50000000000068</c:v>
                </c:pt>
                <c:pt idx="306">
                  <c:v>275.40000000000066</c:v>
                </c:pt>
                <c:pt idx="307">
                  <c:v>276.30000000000064</c:v>
                </c:pt>
                <c:pt idx="308">
                  <c:v>277.20000000000061</c:v>
                </c:pt>
                <c:pt idx="309">
                  <c:v>278.10000000000059</c:v>
                </c:pt>
                <c:pt idx="310">
                  <c:v>279.00000000000057</c:v>
                </c:pt>
                <c:pt idx="311">
                  <c:v>279.90000000000055</c:v>
                </c:pt>
                <c:pt idx="312">
                  <c:v>280.80000000000052</c:v>
                </c:pt>
                <c:pt idx="313">
                  <c:v>281.7000000000005</c:v>
                </c:pt>
                <c:pt idx="314">
                  <c:v>282.60000000000048</c:v>
                </c:pt>
                <c:pt idx="315">
                  <c:v>283.50000000000045</c:v>
                </c:pt>
                <c:pt idx="316">
                  <c:v>284.40000000000043</c:v>
                </c:pt>
                <c:pt idx="317">
                  <c:v>285.30000000000041</c:v>
                </c:pt>
                <c:pt idx="318">
                  <c:v>286.20000000000039</c:v>
                </c:pt>
                <c:pt idx="319">
                  <c:v>287.10000000000036</c:v>
                </c:pt>
                <c:pt idx="320">
                  <c:v>288.00000000000034</c:v>
                </c:pt>
                <c:pt idx="321">
                  <c:v>288.90000000000032</c:v>
                </c:pt>
                <c:pt idx="322">
                  <c:v>289.8000000000003</c:v>
                </c:pt>
                <c:pt idx="323">
                  <c:v>290.70000000000027</c:v>
                </c:pt>
                <c:pt idx="324">
                  <c:v>291.60000000000025</c:v>
                </c:pt>
                <c:pt idx="325">
                  <c:v>292.50000000000023</c:v>
                </c:pt>
                <c:pt idx="326">
                  <c:v>293.4000000000002</c:v>
                </c:pt>
                <c:pt idx="327">
                  <c:v>294.30000000000018</c:v>
                </c:pt>
                <c:pt idx="328">
                  <c:v>295.20000000000016</c:v>
                </c:pt>
                <c:pt idx="329">
                  <c:v>296.10000000000014</c:v>
                </c:pt>
                <c:pt idx="330">
                  <c:v>297.00000000000011</c:v>
                </c:pt>
                <c:pt idx="331">
                  <c:v>297.90000000000009</c:v>
                </c:pt>
                <c:pt idx="332">
                  <c:v>298.80000000000007</c:v>
                </c:pt>
                <c:pt idx="333">
                  <c:v>299.70000000000005</c:v>
                </c:pt>
                <c:pt idx="334">
                  <c:v>300.60000000000002</c:v>
                </c:pt>
                <c:pt idx="335">
                  <c:v>301.5</c:v>
                </c:pt>
                <c:pt idx="336">
                  <c:v>302.39999999999998</c:v>
                </c:pt>
                <c:pt idx="337">
                  <c:v>303.29999999999995</c:v>
                </c:pt>
                <c:pt idx="338">
                  <c:v>304.19999999999993</c:v>
                </c:pt>
                <c:pt idx="339">
                  <c:v>305.09999999999991</c:v>
                </c:pt>
                <c:pt idx="340">
                  <c:v>305.99999999999989</c:v>
                </c:pt>
                <c:pt idx="341">
                  <c:v>306.89999999999986</c:v>
                </c:pt>
                <c:pt idx="342">
                  <c:v>307.79999999999984</c:v>
                </c:pt>
                <c:pt idx="343">
                  <c:v>308.69999999999982</c:v>
                </c:pt>
                <c:pt idx="344">
                  <c:v>309.5999999999998</c:v>
                </c:pt>
                <c:pt idx="345">
                  <c:v>310.49999999999977</c:v>
                </c:pt>
                <c:pt idx="346">
                  <c:v>311.39999999999975</c:v>
                </c:pt>
                <c:pt idx="347">
                  <c:v>312.29999999999973</c:v>
                </c:pt>
                <c:pt idx="348">
                  <c:v>313.1999999999997</c:v>
                </c:pt>
                <c:pt idx="349">
                  <c:v>314.09999999999968</c:v>
                </c:pt>
                <c:pt idx="350">
                  <c:v>314.99999999999966</c:v>
                </c:pt>
                <c:pt idx="351">
                  <c:v>315.89999999999964</c:v>
                </c:pt>
                <c:pt idx="352">
                  <c:v>316.79999999999961</c:v>
                </c:pt>
                <c:pt idx="353">
                  <c:v>317.69999999999959</c:v>
                </c:pt>
                <c:pt idx="354">
                  <c:v>318.59999999999957</c:v>
                </c:pt>
                <c:pt idx="355">
                  <c:v>319.49999999999955</c:v>
                </c:pt>
                <c:pt idx="356">
                  <c:v>320.39999999999952</c:v>
                </c:pt>
                <c:pt idx="357">
                  <c:v>321.2999999999995</c:v>
                </c:pt>
                <c:pt idx="358">
                  <c:v>322.19999999999948</c:v>
                </c:pt>
                <c:pt idx="359">
                  <c:v>323.09999999999945</c:v>
                </c:pt>
                <c:pt idx="360">
                  <c:v>323.99999999999943</c:v>
                </c:pt>
                <c:pt idx="361">
                  <c:v>324.89999999999941</c:v>
                </c:pt>
                <c:pt idx="362">
                  <c:v>325.79999999999939</c:v>
                </c:pt>
                <c:pt idx="363">
                  <c:v>326.69999999999936</c:v>
                </c:pt>
                <c:pt idx="364">
                  <c:v>327.59999999999934</c:v>
                </c:pt>
                <c:pt idx="365">
                  <c:v>328.49999999999932</c:v>
                </c:pt>
                <c:pt idx="366">
                  <c:v>329.3999999999993</c:v>
                </c:pt>
                <c:pt idx="367">
                  <c:v>330.29999999999927</c:v>
                </c:pt>
                <c:pt idx="368">
                  <c:v>331.19999999999925</c:v>
                </c:pt>
                <c:pt idx="369">
                  <c:v>332.09999999999923</c:v>
                </c:pt>
                <c:pt idx="370">
                  <c:v>332.9999999999992</c:v>
                </c:pt>
                <c:pt idx="371">
                  <c:v>333.89999999999918</c:v>
                </c:pt>
                <c:pt idx="372">
                  <c:v>334.79999999999916</c:v>
                </c:pt>
                <c:pt idx="373">
                  <c:v>335.69999999999914</c:v>
                </c:pt>
                <c:pt idx="374">
                  <c:v>336.59999999999911</c:v>
                </c:pt>
                <c:pt idx="375">
                  <c:v>337.49999999999909</c:v>
                </c:pt>
                <c:pt idx="376">
                  <c:v>338.39999999999907</c:v>
                </c:pt>
                <c:pt idx="377">
                  <c:v>339.29999999999905</c:v>
                </c:pt>
              </c:numCache>
            </c:numRef>
          </c:cat>
          <c:val>
            <c:numRef>
              <c:f>合成波のつくり方!$CI$43:$CI$420</c:f>
              <c:numCache>
                <c:formatCode>0.000</c:formatCode>
                <c:ptCount val="3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0.01</c:v>
                </c:pt>
                <c:pt idx="200">
                  <c:v>1.6899999999999998E-2</c:v>
                </c:pt>
                <c:pt idx="201">
                  <c:v>2.8557693951019994E-2</c:v>
                </c:pt>
                <c:pt idx="202">
                  <c:v>4.8247476755186786E-2</c:v>
                </c:pt>
                <c:pt idx="203">
                  <c:v>8.1485910165301267E-2</c:v>
                </c:pt>
                <c:pt idx="204">
                  <c:v>0.13754598963448664</c:v>
                </c:pt>
                <c:pt idx="205">
                  <c:v>0.23195506452171824</c:v>
                </c:pt>
                <c:pt idx="206">
                  <c:v>0.39054297195319426</c:v>
                </c:pt>
                <c:pt idx="207">
                  <c:v>0.65579674690819945</c:v>
                </c:pt>
                <c:pt idx="208">
                  <c:v>1.0962533275063184</c:v>
                </c:pt>
                <c:pt idx="209">
                  <c:v>1.8187336615563789</c:v>
                </c:pt>
                <c:pt idx="210">
                  <c:v>2.9795784511455388</c:v>
                </c:pt>
                <c:pt idx="211">
                  <c:v>4.7808915701564541</c:v>
                </c:pt>
                <c:pt idx="212">
                  <c:v>7.4166026066510184</c:v>
                </c:pt>
                <c:pt idx="213">
                  <c:v>10.909018062814887</c:v>
                </c:pt>
                <c:pt idx="214">
                  <c:v>14.813880867026805</c:v>
                </c:pt>
                <c:pt idx="215">
                  <c:v>18.016517891684881</c:v>
                </c:pt>
                <c:pt idx="216">
                  <c:v>19.191751881294511</c:v>
                </c:pt>
                <c:pt idx="217">
                  <c:v>17.952562313946896</c:v>
                </c:pt>
                <c:pt idx="218">
                  <c:v>15.195732114447539</c:v>
                </c:pt>
                <c:pt idx="219">
                  <c:v>12.077457923431066</c:v>
                </c:pt>
                <c:pt idx="220">
                  <c:v>9.2585952394341628</c:v>
                </c:pt>
                <c:pt idx="221">
                  <c:v>6.9525540074789394</c:v>
                </c:pt>
                <c:pt idx="222">
                  <c:v>5.1573059165482071</c:v>
                </c:pt>
                <c:pt idx="223">
                  <c:v>3.7966894035675818</c:v>
                </c:pt>
                <c:pt idx="224">
                  <c:v>2.7814107582945162</c:v>
                </c:pt>
                <c:pt idx="225">
                  <c:v>2.0310311745927869</c:v>
                </c:pt>
                <c:pt idx="226">
                  <c:v>1.4798272393879528</c:v>
                </c:pt>
                <c:pt idx="227">
                  <c:v>1.0765738349657976</c:v>
                </c:pt>
                <c:pt idx="228">
                  <c:v>0.78237204685013539</c:v>
                </c:pt>
                <c:pt idx="229">
                  <c:v>0.56813997549241402</c:v>
                </c:pt>
                <c:pt idx="230">
                  <c:v>0.41234838670873974</c:v>
                </c:pt>
                <c:pt idx="231">
                  <c:v>0.29916207916873894</c:v>
                </c:pt>
                <c:pt idx="232">
                  <c:v>0.21698469979092694</c:v>
                </c:pt>
                <c:pt idx="233">
                  <c:v>0.15734956377745088</c:v>
                </c:pt>
                <c:pt idx="234">
                  <c:v>0.11408797143000596</c:v>
                </c:pt>
                <c:pt idx="235">
                  <c:v>8.2712151140301671E-2</c:v>
                </c:pt>
                <c:pt idx="236">
                  <c:v>5.9960652180478365E-2</c:v>
                </c:pt>
                <c:pt idx="237">
                  <c:v>4.3465023953578513E-2</c:v>
                </c:pt>
                <c:pt idx="238">
                  <c:v>3.1506235957180821E-2</c:v>
                </c:pt>
                <c:pt idx="239">
                  <c:v>2.2837093315031764E-2</c:v>
                </c:pt>
                <c:pt idx="240">
                  <c:v>1.655298146229426E-2</c:v>
                </c:pt>
                <c:pt idx="241">
                  <c:v>1.1997898442461448E-2</c:v>
                </c:pt>
                <c:pt idx="242">
                  <c:v>8.6961988441307311E-3</c:v>
                </c:pt>
                <c:pt idx="243">
                  <c:v>6.3030442488279182E-3</c:v>
                </c:pt>
                <c:pt idx="244">
                  <c:v>4.5684491669823694E-3</c:v>
                </c:pt>
                <c:pt idx="245">
                  <c:v>3.3112003539214497E-3</c:v>
                </c:pt>
                <c:pt idx="246">
                  <c:v>2.3999424866884478E-3</c:v>
                </c:pt>
                <c:pt idx="247">
                  <c:v>1.7394633181225215E-3</c:v>
                </c:pt>
                <c:pt idx="248">
                  <c:v>1.2607501790608995E-3</c:v>
                </c:pt>
                <c:pt idx="249">
                  <c:v>9.1378139577803156E-4</c:v>
                </c:pt>
                <c:pt idx="250">
                  <c:v>6.6230072350066389E-4</c:v>
                </c:pt>
                <c:pt idx="251">
                  <c:v>4.8002945795461226E-4</c:v>
                </c:pt>
                <c:pt idx="252">
                  <c:v>3.4792077562593109E-4</c:v>
                </c:pt>
                <c:pt idx="253">
                  <c:v>2.5216958330334411E-4</c:v>
                </c:pt>
                <c:pt idx="254">
                  <c:v>1.8277001212381022E-4</c:v>
                </c:pt>
                <c:pt idx="255">
                  <c:v>1.3246986978003627E-4</c:v>
                </c:pt>
                <c:pt idx="256">
                  <c:v>9.6012820228598016E-5</c:v>
                </c:pt>
                <c:pt idx="257">
                  <c:v>6.958911389225999E-5</c:v>
                </c:pt>
                <c:pt idx="258">
                  <c:v>5.0437477608844772E-5</c:v>
                </c:pt>
                <c:pt idx="259">
                  <c:v>3.6556565967290314E-5</c:v>
                </c:pt>
                <c:pt idx="260">
                  <c:v>2.6495822846728244E-5</c:v>
                </c:pt>
                <c:pt idx="261">
                  <c:v>1.9203899302015789E-5</c:v>
                </c:pt>
                <c:pt idx="262">
                  <c:v>1.3918788036566189E-5</c:v>
                </c:pt>
                <c:pt idx="263">
                  <c:v>1.0088193806092728E-5</c:v>
                </c:pt>
                <c:pt idx="264">
                  <c:v>7.3118186067820375E-6</c:v>
                </c:pt>
                <c:pt idx="265">
                  <c:v>5.2995305221074514E-6</c:v>
                </c:pt>
                <c:pt idx="266">
                  <c:v>3.841044907128315E-6</c:v>
                </c:pt>
                <c:pt idx="267">
                  <c:v>2.783949609549062E-6</c:v>
                </c:pt>
                <c:pt idx="268">
                  <c:v>2.0177778694535875E-6</c:v>
                </c:pt>
                <c:pt idx="269">
                  <c:v>1.4624645177242563E-6</c:v>
                </c:pt>
                <c:pt idx="270">
                  <c:v>1.0599791459600888E-6</c:v>
                </c:pt>
                <c:pt idx="271">
                  <c:v>7.6826191349370186E-7</c:v>
                </c:pt>
                <c:pt idx="272">
                  <c:v>5.5682828248872753E-7</c:v>
                </c:pt>
                <c:pt idx="273">
                  <c:v>4.0358337512098529E-7</c:v>
                </c:pt>
                <c:pt idx="274">
                  <c:v>2.9251305247495263E-7</c:v>
                </c:pt>
                <c:pt idx="275">
                  <c:v>2.1201043234287026E-7</c:v>
                </c:pt>
                <c:pt idx="276">
                  <c:v>1.5366296660393804E-7</c:v>
                </c:pt>
                <c:pt idx="277">
                  <c:v>1.113733274412E-7</c:v>
                </c:pt>
                <c:pt idx="278">
                  <c:v>8.0722234759779767E-8</c:v>
                </c:pt>
                <c:pt idx="279">
                  <c:v>5.8506640089226265E-8</c:v>
                </c:pt>
                <c:pt idx="280">
                  <c:v>4.2405007053352839E-8</c:v>
                </c:pt>
                <c:pt idx="281">
                  <c:v>3.0734710118103813E-8</c:v>
                </c:pt>
                <c:pt idx="282">
                  <c:v>2.2276199714561257E-8</c:v>
                </c:pt>
                <c:pt idx="283">
                  <c:v>1.6145558939917286E-8</c:v>
                </c:pt>
                <c:pt idx="284">
                  <c:v>1.1702133973425239E-8</c:v>
                </c:pt>
                <c:pt idx="285">
                  <c:v>8.4815855579948897E-9</c:v>
                </c:pt>
                <c:pt idx="286">
                  <c:v>6.1473654070621399E-9</c:v>
                </c:pt>
                <c:pt idx="287">
                  <c:v>4.4555468065890782E-9</c:v>
                </c:pt>
                <c:pt idx="288">
                  <c:v>3.2293341994638701E-9</c:v>
                </c:pt>
                <c:pt idx="289">
                  <c:v>2.3405879961522278E-9</c:v>
                </c:pt>
                <c:pt idx="290">
                  <c:v>1.6964339487160926E-9</c:v>
                </c:pt>
                <c:pt idx="291">
                  <c:v>1.229557763725679E-9</c:v>
                </c:pt>
                <c:pt idx="292">
                  <c:v>8.9117073817144966E-10</c:v>
                </c:pt>
                <c:pt idx="293">
                  <c:v>6.459113251954542E-10</c:v>
                </c:pt>
                <c:pt idx="294">
                  <c:v>4.6814984171444183E-10</c:v>
                </c:pt>
                <c:pt idx="295">
                  <c:v>3.393101587603305E-10</c:v>
                </c:pt>
                <c:pt idx="296">
                  <c:v>2.4592849036602385E-10</c:v>
                </c:pt>
                <c:pt idx="297">
                  <c:v>1.7824642384614953E-10</c:v>
                </c:pt>
                <c:pt idx="298">
                  <c:v>1.2919116271014012E-10</c:v>
                </c:pt>
                <c:pt idx="299">
                  <c:v>9.3636417282637733E-11</c:v>
                </c:pt>
                <c:pt idx="300">
                  <c:v>6.7866705876773927E-11</c:v>
                </c:pt>
                <c:pt idx="301">
                  <c:v>4.9189085830372698E-11</c:v>
                </c:pt>
                <c:pt idx="302">
                  <c:v>3.5651740180536967E-11</c:v>
                </c:pt>
                <c:pt idx="303">
                  <c:v>2.5840012198715077E-11</c:v>
                </c:pt>
                <c:pt idx="304">
                  <c:v>1.8728573333265886E-11</c:v>
                </c:pt>
                <c:pt idx="305">
                  <c:v>1.3574276064658905E-11</c:v>
                </c:pt>
                <c:pt idx="306">
                  <c:v>9.8384947641624763E-12</c:v>
                </c:pt>
                <c:pt idx="307">
                  <c:v>7.1308391521860431E-12</c:v>
                </c:pt>
                <c:pt idx="308">
                  <c:v>5.1683583955922008E-12</c:v>
                </c:pt>
                <c:pt idx="309">
                  <c:v>3.7459726597674569E-12</c:v>
                </c:pt>
                <c:pt idx="310">
                  <c:v>2.715042203670045E-12</c:v>
                </c:pt>
                <c:pt idx="311">
                  <c:v>1.9678344817837198E-12</c:v>
                </c:pt>
                <c:pt idx="312">
                  <c:v>1.4262660604179681E-12</c:v>
                </c:pt>
                <c:pt idx="313">
                  <c:v>1.0337428751915562E-12</c:v>
                </c:pt>
                <c:pt idx="314">
                  <c:v>7.4924613413022204E-13</c:v>
                </c:pt>
                <c:pt idx="315">
                  <c:v>5.4304584145748874E-13</c:v>
                </c:pt>
                <c:pt idx="316">
                  <c:v>3.935940040139296E-13</c:v>
                </c:pt>
                <c:pt idx="317">
                  <c:v>2.852728594328891E-13</c:v>
                </c:pt>
                <c:pt idx="318">
                  <c:v>2.0676281523368115E-13</c:v>
                </c:pt>
                <c:pt idx="319">
                  <c:v>1.4985954797222681E-13</c:v>
                </c:pt>
                <c:pt idx="320">
                  <c:v>1.0861664895140107E-13</c:v>
                </c:pt>
                <c:pt idx="321">
                  <c:v>7.8724222707640343E-14</c:v>
                </c:pt>
                <c:pt idx="322">
                  <c:v>5.7058501627086066E-14</c:v>
                </c:pt>
                <c:pt idx="323">
                  <c:v>4.1355411281974001E-14</c:v>
                </c:pt>
                <c:pt idx="324">
                  <c:v>2.9973973965859376E-14</c:v>
                </c:pt>
                <c:pt idx="325">
                  <c:v>2.1724826025309709E-14</c:v>
                </c:pt>
                <c:pt idx="326">
                  <c:v>1.5745928997187689E-14</c:v>
                </c:pt>
                <c:pt idx="327">
                  <c:v>1.1412486327652493E-14</c:v>
                </c:pt>
                <c:pt idx="328">
                  <c:v>8.2716519426778529E-15</c:v>
                </c:pt>
                <c:pt idx="329">
                  <c:v>5.9952076958921617E-15</c:v>
                </c:pt>
                <c:pt idx="330">
                  <c:v>4.3452644726790354E-15</c:v>
                </c:pt>
                <c:pt idx="331">
                  <c:v>3.1494027055082435E-15</c:v>
                </c:pt>
                <c:pt idx="332">
                  <c:v>2.282654476805029E-15</c:v>
                </c:pt>
                <c:pt idx="333">
                  <c:v>1.6544443336398229E-15</c:v>
                </c:pt>
                <c:pt idx="334">
                  <c:v>1.1991241254103793E-15</c:v>
                </c:pt>
                <c:pt idx="335">
                  <c:v>8.6911275218174948E-16</c:v>
                </c:pt>
                <c:pt idx="336">
                  <c:v>6.2992392530375234E-16</c:v>
                </c:pt>
                <c:pt idx="337">
                  <c:v>4.5656233978155617E-16</c:v>
                </c:pt>
                <c:pt idx="338">
                  <c:v>3.3091165731845154E-16</c:v>
                </c:pt>
                <c:pt idx="339">
                  <c:v>2.3984134346612152E-16</c:v>
                </c:pt>
                <c:pt idx="340">
                  <c:v>1.7383452279009983E-16</c:v>
                </c:pt>
                <c:pt idx="341">
                  <c:v>1.259934624988048E-16</c:v>
                </c:pt>
                <c:pt idx="342">
                  <c:v>9.1318757273579959E-17</c:v>
                </c:pt>
                <c:pt idx="343">
                  <c:v>6.6186889895736614E-17</c:v>
                </c:pt>
                <c:pt idx="344">
                  <c:v>4.7971572597580362E-17</c:v>
                </c:pt>
                <c:pt idx="345">
                  <c:v>3.476929919369362E-17</c:v>
                </c:pt>
                <c:pt idx="346">
                  <c:v>2.5200428106906789E-17</c:v>
                </c:pt>
                <c:pt idx="347">
                  <c:v>1.826500940480744E-17</c:v>
                </c:pt>
                <c:pt idx="348">
                  <c:v>1.3238289728350692E-17</c:v>
                </c:pt>
                <c:pt idx="349">
                  <c:v>9.5949753458998037E-18</c:v>
                </c:pt>
                <c:pt idx="350">
                  <c:v>6.9543387988604567E-18</c:v>
                </c:pt>
                <c:pt idx="351">
                  <c:v>5.0404327667191615E-18</c:v>
                </c:pt>
                <c:pt idx="352">
                  <c:v>3.6532534883085106E-18</c:v>
                </c:pt>
                <c:pt idx="353">
                  <c:v>2.6478403080704986E-18</c:v>
                </c:pt>
                <c:pt idx="354">
                  <c:v>1.9191272435598376E-18</c:v>
                </c:pt>
                <c:pt idx="355">
                  <c:v>1.3909635583942925E-18</c:v>
                </c:pt>
                <c:pt idx="356">
                  <c:v>1.0081559871934497E-18</c:v>
                </c:pt>
                <c:pt idx="357">
                  <c:v>7.3070102259709202E-19</c:v>
                </c:pt>
                <c:pt idx="358">
                  <c:v>5.2960453660628216E-19</c:v>
                </c:pt>
                <c:pt idx="359">
                  <c:v>3.8385188540869458E-19</c:v>
                </c:pt>
                <c:pt idx="360">
                  <c:v>2.7821187272296077E-19</c:v>
                </c:pt>
                <c:pt idx="361">
                  <c:v>2.0164508516509085E-19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51B-4FF7-848C-8DF594524804}"/>
            </c:ext>
          </c:extLst>
        </c:ser>
        <c:ser>
          <c:idx val="11"/>
          <c:order val="8"/>
          <c:tx>
            <c:strRef>
              <c:f>合成波のつくり方!$CJ$42</c:f>
              <c:strCache>
                <c:ptCount val="1"/>
                <c:pt idx="0">
                  <c:v>y8</c:v>
                </c:pt>
              </c:strCache>
            </c:strRef>
          </c:tx>
          <c:spPr>
            <a:ln w="9525" cap="rnd">
              <a:solidFill>
                <a:schemeClr val="accent6">
                  <a:lumMod val="6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合成波のつくり方!$CB$43:$CB$420</c:f>
              <c:numCache>
                <c:formatCode>#,##0_);[Red]\(#,##0\)</c:formatCode>
                <c:ptCount val="378"/>
                <c:pt idx="0">
                  <c:v>0</c:v>
                </c:pt>
                <c:pt idx="1">
                  <c:v>0.9</c:v>
                </c:pt>
                <c:pt idx="2">
                  <c:v>1.8</c:v>
                </c:pt>
                <c:pt idx="3">
                  <c:v>2.7</c:v>
                </c:pt>
                <c:pt idx="4">
                  <c:v>3.6</c:v>
                </c:pt>
                <c:pt idx="5">
                  <c:v>4.5</c:v>
                </c:pt>
                <c:pt idx="6">
                  <c:v>5.4</c:v>
                </c:pt>
                <c:pt idx="7">
                  <c:v>6.3000000000000007</c:v>
                </c:pt>
                <c:pt idx="8">
                  <c:v>7.2000000000000011</c:v>
                </c:pt>
                <c:pt idx="9">
                  <c:v>8.1000000000000014</c:v>
                </c:pt>
                <c:pt idx="10">
                  <c:v>9.0000000000000018</c:v>
                </c:pt>
                <c:pt idx="11">
                  <c:v>9.9000000000000021</c:v>
                </c:pt>
                <c:pt idx="12">
                  <c:v>10.800000000000002</c:v>
                </c:pt>
                <c:pt idx="13">
                  <c:v>11.700000000000003</c:v>
                </c:pt>
                <c:pt idx="14">
                  <c:v>12.600000000000003</c:v>
                </c:pt>
                <c:pt idx="15">
                  <c:v>13.500000000000004</c:v>
                </c:pt>
                <c:pt idx="16">
                  <c:v>14.400000000000004</c:v>
                </c:pt>
                <c:pt idx="17">
                  <c:v>15.300000000000004</c:v>
                </c:pt>
                <c:pt idx="18">
                  <c:v>16.200000000000003</c:v>
                </c:pt>
                <c:pt idx="19">
                  <c:v>17.100000000000001</c:v>
                </c:pt>
                <c:pt idx="20">
                  <c:v>18</c:v>
                </c:pt>
                <c:pt idx="21">
                  <c:v>18.899999999999999</c:v>
                </c:pt>
                <c:pt idx="22">
                  <c:v>19.799999999999997</c:v>
                </c:pt>
                <c:pt idx="23">
                  <c:v>20.699999999999996</c:v>
                </c:pt>
                <c:pt idx="24">
                  <c:v>21.599999999999994</c:v>
                </c:pt>
                <c:pt idx="25">
                  <c:v>22.499999999999993</c:v>
                </c:pt>
                <c:pt idx="26">
                  <c:v>23.399999999999991</c:v>
                </c:pt>
                <c:pt idx="27">
                  <c:v>24.29999999999999</c:v>
                </c:pt>
                <c:pt idx="28">
                  <c:v>25.199999999999989</c:v>
                </c:pt>
                <c:pt idx="29">
                  <c:v>26.099999999999987</c:v>
                </c:pt>
                <c:pt idx="30">
                  <c:v>26.999999999999986</c:v>
                </c:pt>
                <c:pt idx="31">
                  <c:v>27.899999999999984</c:v>
                </c:pt>
                <c:pt idx="32">
                  <c:v>28.799999999999983</c:v>
                </c:pt>
                <c:pt idx="33">
                  <c:v>29.699999999999982</c:v>
                </c:pt>
                <c:pt idx="34">
                  <c:v>30.59999999999998</c:v>
                </c:pt>
                <c:pt idx="35">
                  <c:v>31.499999999999979</c:v>
                </c:pt>
                <c:pt idx="36">
                  <c:v>32.399999999999977</c:v>
                </c:pt>
                <c:pt idx="37">
                  <c:v>33.299999999999976</c:v>
                </c:pt>
                <c:pt idx="38">
                  <c:v>34.199999999999974</c:v>
                </c:pt>
                <c:pt idx="39">
                  <c:v>35.099999999999973</c:v>
                </c:pt>
                <c:pt idx="40">
                  <c:v>35.999999999999972</c:v>
                </c:pt>
                <c:pt idx="41">
                  <c:v>36.89999999999997</c:v>
                </c:pt>
                <c:pt idx="42">
                  <c:v>37.799999999999969</c:v>
                </c:pt>
                <c:pt idx="43">
                  <c:v>38.699999999999967</c:v>
                </c:pt>
                <c:pt idx="44">
                  <c:v>39.599999999999966</c:v>
                </c:pt>
                <c:pt idx="45">
                  <c:v>40.499999999999964</c:v>
                </c:pt>
                <c:pt idx="46">
                  <c:v>41.399999999999963</c:v>
                </c:pt>
                <c:pt idx="47">
                  <c:v>42.299999999999962</c:v>
                </c:pt>
                <c:pt idx="48">
                  <c:v>43.19999999999996</c:v>
                </c:pt>
                <c:pt idx="49">
                  <c:v>44.099999999999959</c:v>
                </c:pt>
                <c:pt idx="50">
                  <c:v>44.999999999999957</c:v>
                </c:pt>
                <c:pt idx="51">
                  <c:v>45.899999999999956</c:v>
                </c:pt>
                <c:pt idx="52">
                  <c:v>46.799999999999955</c:v>
                </c:pt>
                <c:pt idx="53">
                  <c:v>47.699999999999953</c:v>
                </c:pt>
                <c:pt idx="54">
                  <c:v>48.599999999999952</c:v>
                </c:pt>
                <c:pt idx="55">
                  <c:v>49.49999999999995</c:v>
                </c:pt>
                <c:pt idx="56">
                  <c:v>50.399999999999949</c:v>
                </c:pt>
                <c:pt idx="57">
                  <c:v>51.299999999999947</c:v>
                </c:pt>
                <c:pt idx="58">
                  <c:v>52.199999999999946</c:v>
                </c:pt>
                <c:pt idx="59">
                  <c:v>53.099999999999945</c:v>
                </c:pt>
                <c:pt idx="60">
                  <c:v>53.999999999999943</c:v>
                </c:pt>
                <c:pt idx="61">
                  <c:v>54.899999999999942</c:v>
                </c:pt>
                <c:pt idx="62">
                  <c:v>55.79999999999994</c:v>
                </c:pt>
                <c:pt idx="63">
                  <c:v>56.699999999999939</c:v>
                </c:pt>
                <c:pt idx="64">
                  <c:v>57.599999999999937</c:v>
                </c:pt>
                <c:pt idx="65">
                  <c:v>58.499999999999936</c:v>
                </c:pt>
                <c:pt idx="66">
                  <c:v>59.399999999999935</c:v>
                </c:pt>
                <c:pt idx="67">
                  <c:v>60.299999999999933</c:v>
                </c:pt>
                <c:pt idx="68">
                  <c:v>61.199999999999932</c:v>
                </c:pt>
                <c:pt idx="69">
                  <c:v>62.09999999999993</c:v>
                </c:pt>
                <c:pt idx="70">
                  <c:v>62.999999999999929</c:v>
                </c:pt>
                <c:pt idx="71">
                  <c:v>63.899999999999928</c:v>
                </c:pt>
                <c:pt idx="72">
                  <c:v>64.799999999999926</c:v>
                </c:pt>
                <c:pt idx="73">
                  <c:v>65.699999999999932</c:v>
                </c:pt>
                <c:pt idx="74">
                  <c:v>66.599999999999937</c:v>
                </c:pt>
                <c:pt idx="75">
                  <c:v>67.499999999999943</c:v>
                </c:pt>
                <c:pt idx="76">
                  <c:v>68.399999999999949</c:v>
                </c:pt>
                <c:pt idx="77">
                  <c:v>69.299999999999955</c:v>
                </c:pt>
                <c:pt idx="78">
                  <c:v>70.19999999999996</c:v>
                </c:pt>
                <c:pt idx="79">
                  <c:v>71.099999999999966</c:v>
                </c:pt>
                <c:pt idx="80">
                  <c:v>71.999999999999972</c:v>
                </c:pt>
                <c:pt idx="81">
                  <c:v>72.899999999999977</c:v>
                </c:pt>
                <c:pt idx="82">
                  <c:v>73.799999999999983</c:v>
                </c:pt>
                <c:pt idx="83">
                  <c:v>74.699999999999989</c:v>
                </c:pt>
                <c:pt idx="84">
                  <c:v>75.599999999999994</c:v>
                </c:pt>
                <c:pt idx="85">
                  <c:v>76.5</c:v>
                </c:pt>
                <c:pt idx="86">
                  <c:v>77.400000000000006</c:v>
                </c:pt>
                <c:pt idx="87">
                  <c:v>78.300000000000011</c:v>
                </c:pt>
                <c:pt idx="88">
                  <c:v>79.200000000000017</c:v>
                </c:pt>
                <c:pt idx="89">
                  <c:v>80.100000000000023</c:v>
                </c:pt>
                <c:pt idx="90">
                  <c:v>81.000000000000028</c:v>
                </c:pt>
                <c:pt idx="91">
                  <c:v>81.900000000000034</c:v>
                </c:pt>
                <c:pt idx="92">
                  <c:v>82.80000000000004</c:v>
                </c:pt>
                <c:pt idx="93">
                  <c:v>83.700000000000045</c:v>
                </c:pt>
                <c:pt idx="94">
                  <c:v>84.600000000000051</c:v>
                </c:pt>
                <c:pt idx="95">
                  <c:v>85.500000000000057</c:v>
                </c:pt>
                <c:pt idx="96">
                  <c:v>86.400000000000063</c:v>
                </c:pt>
                <c:pt idx="97">
                  <c:v>87.300000000000068</c:v>
                </c:pt>
                <c:pt idx="98">
                  <c:v>88.200000000000074</c:v>
                </c:pt>
                <c:pt idx="99">
                  <c:v>89.10000000000008</c:v>
                </c:pt>
                <c:pt idx="100">
                  <c:v>90.000000000000085</c:v>
                </c:pt>
                <c:pt idx="101">
                  <c:v>90.900000000000091</c:v>
                </c:pt>
                <c:pt idx="102">
                  <c:v>91.800000000000097</c:v>
                </c:pt>
                <c:pt idx="103">
                  <c:v>92.700000000000102</c:v>
                </c:pt>
                <c:pt idx="104">
                  <c:v>93.600000000000108</c:v>
                </c:pt>
                <c:pt idx="105">
                  <c:v>94.500000000000114</c:v>
                </c:pt>
                <c:pt idx="106">
                  <c:v>95.400000000000119</c:v>
                </c:pt>
                <c:pt idx="107">
                  <c:v>96.300000000000125</c:v>
                </c:pt>
                <c:pt idx="108">
                  <c:v>97.200000000000131</c:v>
                </c:pt>
                <c:pt idx="109">
                  <c:v>98.100000000000136</c:v>
                </c:pt>
                <c:pt idx="110">
                  <c:v>99.000000000000142</c:v>
                </c:pt>
                <c:pt idx="111">
                  <c:v>99.900000000000148</c:v>
                </c:pt>
                <c:pt idx="112">
                  <c:v>100.80000000000015</c:v>
                </c:pt>
                <c:pt idx="113">
                  <c:v>101.70000000000016</c:v>
                </c:pt>
                <c:pt idx="114">
                  <c:v>102.60000000000016</c:v>
                </c:pt>
                <c:pt idx="115">
                  <c:v>103.50000000000017</c:v>
                </c:pt>
                <c:pt idx="116">
                  <c:v>104.40000000000018</c:v>
                </c:pt>
                <c:pt idx="117">
                  <c:v>105.30000000000018</c:v>
                </c:pt>
                <c:pt idx="118">
                  <c:v>106.20000000000019</c:v>
                </c:pt>
                <c:pt idx="119">
                  <c:v>107.10000000000019</c:v>
                </c:pt>
                <c:pt idx="120">
                  <c:v>108.0000000000002</c:v>
                </c:pt>
                <c:pt idx="121">
                  <c:v>108.9000000000002</c:v>
                </c:pt>
                <c:pt idx="122">
                  <c:v>109.80000000000021</c:v>
                </c:pt>
                <c:pt idx="123">
                  <c:v>110.70000000000022</c:v>
                </c:pt>
                <c:pt idx="124">
                  <c:v>111.60000000000022</c:v>
                </c:pt>
                <c:pt idx="125">
                  <c:v>112.50000000000023</c:v>
                </c:pt>
                <c:pt idx="126">
                  <c:v>113.40000000000023</c:v>
                </c:pt>
                <c:pt idx="127">
                  <c:v>114.30000000000024</c:v>
                </c:pt>
                <c:pt idx="128">
                  <c:v>115.20000000000024</c:v>
                </c:pt>
                <c:pt idx="129">
                  <c:v>116.10000000000025</c:v>
                </c:pt>
                <c:pt idx="130">
                  <c:v>117.00000000000026</c:v>
                </c:pt>
                <c:pt idx="131">
                  <c:v>117.90000000000026</c:v>
                </c:pt>
                <c:pt idx="132">
                  <c:v>118.80000000000027</c:v>
                </c:pt>
                <c:pt idx="133">
                  <c:v>119.70000000000027</c:v>
                </c:pt>
                <c:pt idx="134">
                  <c:v>120.60000000000028</c:v>
                </c:pt>
                <c:pt idx="135">
                  <c:v>121.50000000000028</c:v>
                </c:pt>
                <c:pt idx="136">
                  <c:v>122.40000000000029</c:v>
                </c:pt>
                <c:pt idx="137">
                  <c:v>123.3000000000003</c:v>
                </c:pt>
                <c:pt idx="138">
                  <c:v>124.2000000000003</c:v>
                </c:pt>
                <c:pt idx="139">
                  <c:v>125.10000000000031</c:v>
                </c:pt>
                <c:pt idx="140">
                  <c:v>126.00000000000031</c:v>
                </c:pt>
                <c:pt idx="141">
                  <c:v>126.90000000000032</c:v>
                </c:pt>
                <c:pt idx="142">
                  <c:v>127.80000000000032</c:v>
                </c:pt>
                <c:pt idx="143">
                  <c:v>128.70000000000033</c:v>
                </c:pt>
                <c:pt idx="144">
                  <c:v>129.60000000000034</c:v>
                </c:pt>
                <c:pt idx="145">
                  <c:v>130.50000000000034</c:v>
                </c:pt>
                <c:pt idx="146">
                  <c:v>131.40000000000035</c:v>
                </c:pt>
                <c:pt idx="147">
                  <c:v>132.30000000000035</c:v>
                </c:pt>
                <c:pt idx="148">
                  <c:v>133.20000000000036</c:v>
                </c:pt>
                <c:pt idx="149">
                  <c:v>134.10000000000036</c:v>
                </c:pt>
                <c:pt idx="150">
                  <c:v>135.00000000000037</c:v>
                </c:pt>
                <c:pt idx="151">
                  <c:v>135.90000000000038</c:v>
                </c:pt>
                <c:pt idx="152">
                  <c:v>136.80000000000038</c:v>
                </c:pt>
                <c:pt idx="153">
                  <c:v>137.70000000000039</c:v>
                </c:pt>
                <c:pt idx="154">
                  <c:v>138.60000000000039</c:v>
                </c:pt>
                <c:pt idx="155">
                  <c:v>139.5000000000004</c:v>
                </c:pt>
                <c:pt idx="156">
                  <c:v>140.4000000000004</c:v>
                </c:pt>
                <c:pt idx="157">
                  <c:v>141.30000000000041</c:v>
                </c:pt>
                <c:pt idx="158">
                  <c:v>142.20000000000041</c:v>
                </c:pt>
                <c:pt idx="159">
                  <c:v>143.10000000000042</c:v>
                </c:pt>
                <c:pt idx="160">
                  <c:v>144.00000000000043</c:v>
                </c:pt>
                <c:pt idx="161">
                  <c:v>144.90000000000043</c:v>
                </c:pt>
                <c:pt idx="162">
                  <c:v>145.80000000000044</c:v>
                </c:pt>
                <c:pt idx="163">
                  <c:v>146.70000000000044</c:v>
                </c:pt>
                <c:pt idx="164">
                  <c:v>147.60000000000045</c:v>
                </c:pt>
                <c:pt idx="165">
                  <c:v>148.50000000000045</c:v>
                </c:pt>
                <c:pt idx="166">
                  <c:v>149.40000000000046</c:v>
                </c:pt>
                <c:pt idx="167">
                  <c:v>150.30000000000047</c:v>
                </c:pt>
                <c:pt idx="168">
                  <c:v>151.20000000000047</c:v>
                </c:pt>
                <c:pt idx="169">
                  <c:v>152.10000000000048</c:v>
                </c:pt>
                <c:pt idx="170">
                  <c:v>153.00000000000048</c:v>
                </c:pt>
                <c:pt idx="171">
                  <c:v>153.90000000000049</c:v>
                </c:pt>
                <c:pt idx="172">
                  <c:v>154.80000000000049</c:v>
                </c:pt>
                <c:pt idx="173">
                  <c:v>155.7000000000005</c:v>
                </c:pt>
                <c:pt idx="174">
                  <c:v>156.60000000000051</c:v>
                </c:pt>
                <c:pt idx="175">
                  <c:v>157.50000000000051</c:v>
                </c:pt>
                <c:pt idx="176">
                  <c:v>158.40000000000052</c:v>
                </c:pt>
                <c:pt idx="177">
                  <c:v>159.30000000000052</c:v>
                </c:pt>
                <c:pt idx="178">
                  <c:v>160.20000000000053</c:v>
                </c:pt>
                <c:pt idx="179">
                  <c:v>161.10000000000053</c:v>
                </c:pt>
                <c:pt idx="180">
                  <c:v>162.00000000000054</c:v>
                </c:pt>
                <c:pt idx="181">
                  <c:v>162.90000000000055</c:v>
                </c:pt>
                <c:pt idx="182">
                  <c:v>163.80000000000055</c:v>
                </c:pt>
                <c:pt idx="183">
                  <c:v>164.70000000000056</c:v>
                </c:pt>
                <c:pt idx="184">
                  <c:v>165.60000000000056</c:v>
                </c:pt>
                <c:pt idx="185">
                  <c:v>166.50000000000057</c:v>
                </c:pt>
                <c:pt idx="186">
                  <c:v>167.40000000000057</c:v>
                </c:pt>
                <c:pt idx="187">
                  <c:v>168.30000000000058</c:v>
                </c:pt>
                <c:pt idx="188">
                  <c:v>169.20000000000059</c:v>
                </c:pt>
                <c:pt idx="189">
                  <c:v>170.10000000000059</c:v>
                </c:pt>
                <c:pt idx="190">
                  <c:v>171.0000000000006</c:v>
                </c:pt>
                <c:pt idx="191">
                  <c:v>171.9000000000006</c:v>
                </c:pt>
                <c:pt idx="192">
                  <c:v>172.80000000000061</c:v>
                </c:pt>
                <c:pt idx="193">
                  <c:v>173.70000000000061</c:v>
                </c:pt>
                <c:pt idx="194">
                  <c:v>174.60000000000062</c:v>
                </c:pt>
                <c:pt idx="195">
                  <c:v>175.50000000000063</c:v>
                </c:pt>
                <c:pt idx="196">
                  <c:v>176.40000000000063</c:v>
                </c:pt>
                <c:pt idx="197">
                  <c:v>177.30000000000064</c:v>
                </c:pt>
                <c:pt idx="198">
                  <c:v>178.20000000000064</c:v>
                </c:pt>
                <c:pt idx="199">
                  <c:v>179.10000000000065</c:v>
                </c:pt>
                <c:pt idx="200">
                  <c:v>180.00000000000065</c:v>
                </c:pt>
                <c:pt idx="201">
                  <c:v>180.90000000000066</c:v>
                </c:pt>
                <c:pt idx="202">
                  <c:v>181.80000000000067</c:v>
                </c:pt>
                <c:pt idx="203">
                  <c:v>182.70000000000067</c:v>
                </c:pt>
                <c:pt idx="204">
                  <c:v>183.60000000000068</c:v>
                </c:pt>
                <c:pt idx="205">
                  <c:v>184.50000000000068</c:v>
                </c:pt>
                <c:pt idx="206">
                  <c:v>185.40000000000069</c:v>
                </c:pt>
                <c:pt idx="207">
                  <c:v>186.30000000000069</c:v>
                </c:pt>
                <c:pt idx="208">
                  <c:v>187.2000000000007</c:v>
                </c:pt>
                <c:pt idx="209">
                  <c:v>188.1000000000007</c:v>
                </c:pt>
                <c:pt idx="210">
                  <c:v>189.00000000000071</c:v>
                </c:pt>
                <c:pt idx="211">
                  <c:v>189.90000000000072</c:v>
                </c:pt>
                <c:pt idx="212">
                  <c:v>190.80000000000072</c:v>
                </c:pt>
                <c:pt idx="213">
                  <c:v>191.70000000000073</c:v>
                </c:pt>
                <c:pt idx="214">
                  <c:v>192.60000000000073</c:v>
                </c:pt>
                <c:pt idx="215">
                  <c:v>193.50000000000074</c:v>
                </c:pt>
                <c:pt idx="216">
                  <c:v>194.40000000000074</c:v>
                </c:pt>
                <c:pt idx="217">
                  <c:v>195.30000000000075</c:v>
                </c:pt>
                <c:pt idx="218">
                  <c:v>196.20000000000076</c:v>
                </c:pt>
                <c:pt idx="219">
                  <c:v>197.10000000000076</c:v>
                </c:pt>
                <c:pt idx="220">
                  <c:v>198.00000000000077</c:v>
                </c:pt>
                <c:pt idx="221">
                  <c:v>198.90000000000077</c:v>
                </c:pt>
                <c:pt idx="222">
                  <c:v>199.80000000000078</c:v>
                </c:pt>
                <c:pt idx="223">
                  <c:v>200.70000000000078</c:v>
                </c:pt>
                <c:pt idx="224">
                  <c:v>201.60000000000079</c:v>
                </c:pt>
                <c:pt idx="225">
                  <c:v>202.5000000000008</c:v>
                </c:pt>
                <c:pt idx="226">
                  <c:v>203.4000000000008</c:v>
                </c:pt>
                <c:pt idx="227">
                  <c:v>204.30000000000081</c:v>
                </c:pt>
                <c:pt idx="228">
                  <c:v>205.20000000000081</c:v>
                </c:pt>
                <c:pt idx="229">
                  <c:v>206.10000000000082</c:v>
                </c:pt>
                <c:pt idx="230">
                  <c:v>207.00000000000082</c:v>
                </c:pt>
                <c:pt idx="231">
                  <c:v>207.90000000000083</c:v>
                </c:pt>
                <c:pt idx="232">
                  <c:v>208.80000000000084</c:v>
                </c:pt>
                <c:pt idx="233">
                  <c:v>209.70000000000084</c:v>
                </c:pt>
                <c:pt idx="234">
                  <c:v>210.60000000000085</c:v>
                </c:pt>
                <c:pt idx="235">
                  <c:v>211.50000000000085</c:v>
                </c:pt>
                <c:pt idx="236">
                  <c:v>212.40000000000086</c:v>
                </c:pt>
                <c:pt idx="237">
                  <c:v>213.30000000000086</c:v>
                </c:pt>
                <c:pt idx="238">
                  <c:v>214.20000000000087</c:v>
                </c:pt>
                <c:pt idx="239">
                  <c:v>215.10000000000088</c:v>
                </c:pt>
                <c:pt idx="240">
                  <c:v>216.00000000000088</c:v>
                </c:pt>
                <c:pt idx="241">
                  <c:v>216.90000000000089</c:v>
                </c:pt>
                <c:pt idx="242">
                  <c:v>217.80000000000089</c:v>
                </c:pt>
                <c:pt idx="243">
                  <c:v>218.7000000000009</c:v>
                </c:pt>
                <c:pt idx="244">
                  <c:v>219.6000000000009</c:v>
                </c:pt>
                <c:pt idx="245">
                  <c:v>220.50000000000091</c:v>
                </c:pt>
                <c:pt idx="246">
                  <c:v>221.40000000000092</c:v>
                </c:pt>
                <c:pt idx="247">
                  <c:v>222.30000000000092</c:v>
                </c:pt>
                <c:pt idx="248">
                  <c:v>223.20000000000093</c:v>
                </c:pt>
                <c:pt idx="249">
                  <c:v>224.10000000000093</c:v>
                </c:pt>
                <c:pt idx="250">
                  <c:v>225.00000000000094</c:v>
                </c:pt>
                <c:pt idx="251">
                  <c:v>225.90000000000094</c:v>
                </c:pt>
                <c:pt idx="252">
                  <c:v>226.80000000000095</c:v>
                </c:pt>
                <c:pt idx="253">
                  <c:v>227.70000000000095</c:v>
                </c:pt>
                <c:pt idx="254">
                  <c:v>228.60000000000096</c:v>
                </c:pt>
                <c:pt idx="255">
                  <c:v>229.50000000000097</c:v>
                </c:pt>
                <c:pt idx="256">
                  <c:v>230.40000000000097</c:v>
                </c:pt>
                <c:pt idx="257">
                  <c:v>231.30000000000098</c:v>
                </c:pt>
                <c:pt idx="258">
                  <c:v>232.20000000000098</c:v>
                </c:pt>
                <c:pt idx="259">
                  <c:v>233.10000000000099</c:v>
                </c:pt>
                <c:pt idx="260">
                  <c:v>234.00000000000099</c:v>
                </c:pt>
                <c:pt idx="261">
                  <c:v>234.900000000001</c:v>
                </c:pt>
                <c:pt idx="262">
                  <c:v>235.80000000000101</c:v>
                </c:pt>
                <c:pt idx="263">
                  <c:v>236.70000000000101</c:v>
                </c:pt>
                <c:pt idx="264">
                  <c:v>237.60000000000102</c:v>
                </c:pt>
                <c:pt idx="265">
                  <c:v>238.50000000000102</c:v>
                </c:pt>
                <c:pt idx="266">
                  <c:v>239.40000000000103</c:v>
                </c:pt>
                <c:pt idx="267">
                  <c:v>240.30000000000103</c:v>
                </c:pt>
                <c:pt idx="268">
                  <c:v>241.20000000000104</c:v>
                </c:pt>
                <c:pt idx="269">
                  <c:v>242.10000000000105</c:v>
                </c:pt>
                <c:pt idx="270">
                  <c:v>243.00000000000105</c:v>
                </c:pt>
                <c:pt idx="271">
                  <c:v>243.90000000000106</c:v>
                </c:pt>
                <c:pt idx="272">
                  <c:v>244.80000000000106</c:v>
                </c:pt>
                <c:pt idx="273">
                  <c:v>245.70000000000107</c:v>
                </c:pt>
                <c:pt idx="274">
                  <c:v>246.60000000000107</c:v>
                </c:pt>
                <c:pt idx="275">
                  <c:v>247.50000000000108</c:v>
                </c:pt>
                <c:pt idx="276">
                  <c:v>248.40000000000109</c:v>
                </c:pt>
                <c:pt idx="277">
                  <c:v>249.30000000000109</c:v>
                </c:pt>
                <c:pt idx="278">
                  <c:v>250.2000000000011</c:v>
                </c:pt>
                <c:pt idx="279">
                  <c:v>251.1000000000011</c:v>
                </c:pt>
                <c:pt idx="280">
                  <c:v>252.00000000000111</c:v>
                </c:pt>
                <c:pt idx="281">
                  <c:v>252.90000000000111</c:v>
                </c:pt>
                <c:pt idx="282">
                  <c:v>253.80000000000112</c:v>
                </c:pt>
                <c:pt idx="283">
                  <c:v>254.70000000000113</c:v>
                </c:pt>
                <c:pt idx="284">
                  <c:v>255.60000000000113</c:v>
                </c:pt>
                <c:pt idx="285">
                  <c:v>256.50000000000114</c:v>
                </c:pt>
                <c:pt idx="286">
                  <c:v>257.40000000000111</c:v>
                </c:pt>
                <c:pt idx="287">
                  <c:v>258.30000000000109</c:v>
                </c:pt>
                <c:pt idx="288">
                  <c:v>259.20000000000107</c:v>
                </c:pt>
                <c:pt idx="289">
                  <c:v>260.10000000000105</c:v>
                </c:pt>
                <c:pt idx="290">
                  <c:v>261.00000000000102</c:v>
                </c:pt>
                <c:pt idx="291">
                  <c:v>261.900000000001</c:v>
                </c:pt>
                <c:pt idx="292">
                  <c:v>262.80000000000098</c:v>
                </c:pt>
                <c:pt idx="293">
                  <c:v>263.70000000000095</c:v>
                </c:pt>
                <c:pt idx="294">
                  <c:v>264.60000000000093</c:v>
                </c:pt>
                <c:pt idx="295">
                  <c:v>265.50000000000091</c:v>
                </c:pt>
                <c:pt idx="296">
                  <c:v>266.40000000000089</c:v>
                </c:pt>
                <c:pt idx="297">
                  <c:v>267.30000000000086</c:v>
                </c:pt>
                <c:pt idx="298">
                  <c:v>268.20000000000084</c:v>
                </c:pt>
                <c:pt idx="299">
                  <c:v>269.10000000000082</c:v>
                </c:pt>
                <c:pt idx="300">
                  <c:v>270.0000000000008</c:v>
                </c:pt>
                <c:pt idx="301">
                  <c:v>270.90000000000077</c:v>
                </c:pt>
                <c:pt idx="302">
                  <c:v>271.80000000000075</c:v>
                </c:pt>
                <c:pt idx="303">
                  <c:v>272.70000000000073</c:v>
                </c:pt>
                <c:pt idx="304">
                  <c:v>273.6000000000007</c:v>
                </c:pt>
                <c:pt idx="305">
                  <c:v>274.50000000000068</c:v>
                </c:pt>
                <c:pt idx="306">
                  <c:v>275.40000000000066</c:v>
                </c:pt>
                <c:pt idx="307">
                  <c:v>276.30000000000064</c:v>
                </c:pt>
                <c:pt idx="308">
                  <c:v>277.20000000000061</c:v>
                </c:pt>
                <c:pt idx="309">
                  <c:v>278.10000000000059</c:v>
                </c:pt>
                <c:pt idx="310">
                  <c:v>279.00000000000057</c:v>
                </c:pt>
                <c:pt idx="311">
                  <c:v>279.90000000000055</c:v>
                </c:pt>
                <c:pt idx="312">
                  <c:v>280.80000000000052</c:v>
                </c:pt>
                <c:pt idx="313">
                  <c:v>281.7000000000005</c:v>
                </c:pt>
                <c:pt idx="314">
                  <c:v>282.60000000000048</c:v>
                </c:pt>
                <c:pt idx="315">
                  <c:v>283.50000000000045</c:v>
                </c:pt>
                <c:pt idx="316">
                  <c:v>284.40000000000043</c:v>
                </c:pt>
                <c:pt idx="317">
                  <c:v>285.30000000000041</c:v>
                </c:pt>
                <c:pt idx="318">
                  <c:v>286.20000000000039</c:v>
                </c:pt>
                <c:pt idx="319">
                  <c:v>287.10000000000036</c:v>
                </c:pt>
                <c:pt idx="320">
                  <c:v>288.00000000000034</c:v>
                </c:pt>
                <c:pt idx="321">
                  <c:v>288.90000000000032</c:v>
                </c:pt>
                <c:pt idx="322">
                  <c:v>289.8000000000003</c:v>
                </c:pt>
                <c:pt idx="323">
                  <c:v>290.70000000000027</c:v>
                </c:pt>
                <c:pt idx="324">
                  <c:v>291.60000000000025</c:v>
                </c:pt>
                <c:pt idx="325">
                  <c:v>292.50000000000023</c:v>
                </c:pt>
                <c:pt idx="326">
                  <c:v>293.4000000000002</c:v>
                </c:pt>
                <c:pt idx="327">
                  <c:v>294.30000000000018</c:v>
                </c:pt>
                <c:pt idx="328">
                  <c:v>295.20000000000016</c:v>
                </c:pt>
                <c:pt idx="329">
                  <c:v>296.10000000000014</c:v>
                </c:pt>
                <c:pt idx="330">
                  <c:v>297.00000000000011</c:v>
                </c:pt>
                <c:pt idx="331">
                  <c:v>297.90000000000009</c:v>
                </c:pt>
                <c:pt idx="332">
                  <c:v>298.80000000000007</c:v>
                </c:pt>
                <c:pt idx="333">
                  <c:v>299.70000000000005</c:v>
                </c:pt>
                <c:pt idx="334">
                  <c:v>300.60000000000002</c:v>
                </c:pt>
                <c:pt idx="335">
                  <c:v>301.5</c:v>
                </c:pt>
                <c:pt idx="336">
                  <c:v>302.39999999999998</c:v>
                </c:pt>
                <c:pt idx="337">
                  <c:v>303.29999999999995</c:v>
                </c:pt>
                <c:pt idx="338">
                  <c:v>304.19999999999993</c:v>
                </c:pt>
                <c:pt idx="339">
                  <c:v>305.09999999999991</c:v>
                </c:pt>
                <c:pt idx="340">
                  <c:v>305.99999999999989</c:v>
                </c:pt>
                <c:pt idx="341">
                  <c:v>306.89999999999986</c:v>
                </c:pt>
                <c:pt idx="342">
                  <c:v>307.79999999999984</c:v>
                </c:pt>
                <c:pt idx="343">
                  <c:v>308.69999999999982</c:v>
                </c:pt>
                <c:pt idx="344">
                  <c:v>309.5999999999998</c:v>
                </c:pt>
                <c:pt idx="345">
                  <c:v>310.49999999999977</c:v>
                </c:pt>
                <c:pt idx="346">
                  <c:v>311.39999999999975</c:v>
                </c:pt>
                <c:pt idx="347">
                  <c:v>312.29999999999973</c:v>
                </c:pt>
                <c:pt idx="348">
                  <c:v>313.1999999999997</c:v>
                </c:pt>
                <c:pt idx="349">
                  <c:v>314.09999999999968</c:v>
                </c:pt>
                <c:pt idx="350">
                  <c:v>314.99999999999966</c:v>
                </c:pt>
                <c:pt idx="351">
                  <c:v>315.89999999999964</c:v>
                </c:pt>
                <c:pt idx="352">
                  <c:v>316.79999999999961</c:v>
                </c:pt>
                <c:pt idx="353">
                  <c:v>317.69999999999959</c:v>
                </c:pt>
                <c:pt idx="354">
                  <c:v>318.59999999999957</c:v>
                </c:pt>
                <c:pt idx="355">
                  <c:v>319.49999999999955</c:v>
                </c:pt>
                <c:pt idx="356">
                  <c:v>320.39999999999952</c:v>
                </c:pt>
                <c:pt idx="357">
                  <c:v>321.2999999999995</c:v>
                </c:pt>
                <c:pt idx="358">
                  <c:v>322.19999999999948</c:v>
                </c:pt>
                <c:pt idx="359">
                  <c:v>323.09999999999945</c:v>
                </c:pt>
                <c:pt idx="360">
                  <c:v>323.99999999999943</c:v>
                </c:pt>
                <c:pt idx="361">
                  <c:v>324.89999999999941</c:v>
                </c:pt>
                <c:pt idx="362">
                  <c:v>325.79999999999939</c:v>
                </c:pt>
                <c:pt idx="363">
                  <c:v>326.69999999999936</c:v>
                </c:pt>
                <c:pt idx="364">
                  <c:v>327.59999999999934</c:v>
                </c:pt>
                <c:pt idx="365">
                  <c:v>328.49999999999932</c:v>
                </c:pt>
                <c:pt idx="366">
                  <c:v>329.3999999999993</c:v>
                </c:pt>
                <c:pt idx="367">
                  <c:v>330.29999999999927</c:v>
                </c:pt>
                <c:pt idx="368">
                  <c:v>331.19999999999925</c:v>
                </c:pt>
                <c:pt idx="369">
                  <c:v>332.09999999999923</c:v>
                </c:pt>
                <c:pt idx="370">
                  <c:v>332.9999999999992</c:v>
                </c:pt>
                <c:pt idx="371">
                  <c:v>333.89999999999918</c:v>
                </c:pt>
                <c:pt idx="372">
                  <c:v>334.79999999999916</c:v>
                </c:pt>
                <c:pt idx="373">
                  <c:v>335.69999999999914</c:v>
                </c:pt>
                <c:pt idx="374">
                  <c:v>336.59999999999911</c:v>
                </c:pt>
                <c:pt idx="375">
                  <c:v>337.49999999999909</c:v>
                </c:pt>
                <c:pt idx="376">
                  <c:v>338.39999999999907</c:v>
                </c:pt>
                <c:pt idx="377">
                  <c:v>339.29999999999905</c:v>
                </c:pt>
              </c:numCache>
            </c:numRef>
          </c:cat>
          <c:val>
            <c:numRef>
              <c:f>合成波のつくり方!$CJ$43:$CJ$420</c:f>
              <c:numCache>
                <c:formatCode>0.000</c:formatCode>
                <c:ptCount val="3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0.01</c:v>
                </c:pt>
                <c:pt idx="165">
                  <c:v>1.2E-2</c:v>
                </c:pt>
                <c:pt idx="166">
                  <c:v>1.439983146E-2</c:v>
                </c:pt>
                <c:pt idx="167">
                  <c:v>1.7279352824470538E-2</c:v>
                </c:pt>
                <c:pt idx="168">
                  <c:v>2.0734340063458697E-2</c:v>
                </c:pt>
                <c:pt idx="169">
                  <c:v>2.4879645028679193E-2</c:v>
                </c:pt>
                <c:pt idx="170">
                  <c:v>2.9852974171773263E-2</c:v>
                </c:pt>
                <c:pt idx="171">
                  <c:v>3.5819406687737469E-2</c:v>
                </c:pt>
                <c:pt idx="172">
                  <c:v>4.2976792759670507E-2</c:v>
                </c:pt>
                <c:pt idx="173">
                  <c:v>5.1562197558330275E-2</c:v>
                </c:pt>
                <c:pt idx="174">
                  <c:v>6.1859585250659918E-2</c:v>
                </c:pt>
                <c:pt idx="175">
                  <c:v>7.4208969630387658E-2</c:v>
                </c:pt>
                <c:pt idx="176">
                  <c:v>8.9017294013960829E-2</c:v>
                </c:pt>
                <c:pt idx="177">
                  <c:v>0.10677134229094468</c:v>
                </c:pt>
                <c:pt idx="178">
                  <c:v>0.12805302444053651</c:v>
                </c:pt>
                <c:pt idx="179">
                  <c:v>0.15355742149119669</c:v>
                </c:pt>
                <c:pt idx="180">
                  <c:v>0.18411401353667398</c:v>
                </c:pt>
                <c:pt idx="181">
                  <c:v>0.22071154479712354</c:v>
                </c:pt>
                <c:pt idx="182">
                  <c:v>0.26452699377959532</c:v>
                </c:pt>
                <c:pt idx="183">
                  <c:v>0.31695910232301128</c:v>
                </c:pt>
                <c:pt idx="184">
                  <c:v>0.37966685718014098</c:v>
                </c:pt>
                <c:pt idx="185">
                  <c:v>0.45461318680993268</c:v>
                </c:pt>
                <c:pt idx="186">
                  <c:v>0.54411389941083144</c:v>
                </c:pt>
                <c:pt idx="187">
                  <c:v>0.65089149856146067</c:v>
                </c:pt>
                <c:pt idx="188">
                  <c:v>0.77813290753026809</c:v>
                </c:pt>
                <c:pt idx="189">
                  <c:v>0.92954923245503551</c:v>
                </c:pt>
                <c:pt idx="190">
                  <c:v>1.109434400955926</c:v>
                </c:pt>
                <c:pt idx="191">
                  <c:v>1.3227177161770227</c:v>
                </c:pt>
                <c:pt idx="192">
                  <c:v>1.5750029562334602</c:v>
                </c:pt>
                <c:pt idx="193">
                  <c:v>1.8725835412051837</c:v>
                </c:pt>
                <c:pt idx="194">
                  <c:v>2.2224194742146595</c:v>
                </c:pt>
                <c:pt idx="195">
                  <c:v>2.6320573834436316</c:v>
                </c:pt>
                <c:pt idx="196">
                  <c:v>3.1094704635476749</c:v>
                </c:pt>
                <c:pt idx="197">
                  <c:v>3.6627912819251152</c:v>
                </c:pt>
                <c:pt idx="198">
                  <c:v>4.2999087271964678</c:v>
                </c:pt>
                <c:pt idx="199">
                  <c:v>5.0279030273400842</c:v>
                </c:pt>
                <c:pt idx="200">
                  <c:v>5.8523026715025424</c:v>
                </c:pt>
                <c:pt idx="201">
                  <c:v>6.7761675060930298</c:v>
                </c:pt>
                <c:pt idx="202">
                  <c:v>7.7990359052703573</c:v>
                </c:pt>
                <c:pt idx="203">
                  <c:v>8.9158210398449498</c:v>
                </c:pt>
                <c:pt idx="204">
                  <c:v>10.115797394675376</c:v>
                </c:pt>
                <c:pt idx="205">
                  <c:v>11.381872149944446</c:v>
                </c:pt>
                <c:pt idx="206">
                  <c:v>12.690367320046555</c:v>
                </c:pt>
                <c:pt idx="207">
                  <c:v>14.011523500898441</c:v>
                </c:pt>
                <c:pt idx="208">
                  <c:v>15.3108548017155</c:v>
                </c:pt>
                <c:pt idx="209">
                  <c:v>16.551334495481473</c:v>
                </c:pt>
                <c:pt idx="210">
                  <c:v>17.696198442347285</c:v>
                </c:pt>
                <c:pt idx="211">
                  <c:v>18.711974003055847</c:v>
                </c:pt>
                <c:pt idx="212">
                  <c:v>19.571243329780987</c:v>
                </c:pt>
                <c:pt idx="213">
                  <c:v>20.254679461289562</c:v>
                </c:pt>
                <c:pt idx="214">
                  <c:v>20.752051749866698</c:v>
                </c:pt>
                <c:pt idx="215">
                  <c:v>21.062131185710641</c:v>
                </c:pt>
                <c:pt idx="216">
                  <c:v>21.191655014311497</c:v>
                </c:pt>
                <c:pt idx="217">
                  <c:v>21.153663176318794</c:v>
                </c:pt>
                <c:pt idx="218">
                  <c:v>20.965566031687572</c:v>
                </c:pt>
                <c:pt idx="219">
                  <c:v>20.647257079531109</c:v>
                </c:pt>
                <c:pt idx="220">
                  <c:v>20.219485884238846</c:v>
                </c:pt>
                <c:pt idx="221">
                  <c:v>19.702597842304183</c:v>
                </c:pt>
                <c:pt idx="222">
                  <c:v>19.115658180085294</c:v>
                </c:pt>
                <c:pt idx="223">
                  <c:v>18.475919650621019</c:v>
                </c:pt>
                <c:pt idx="224">
                  <c:v>17.798565500933208</c:v>
                </c:pt>
                <c:pt idx="225">
                  <c:v>17.096653526154533</c:v>
                </c:pt>
                <c:pt idx="226">
                  <c:v>16.381194350241003</c:v>
                </c:pt>
                <c:pt idx="227">
                  <c:v>15.661310133930581</c:v>
                </c:pt>
                <c:pt idx="228">
                  <c:v>14.944433925948136</c:v>
                </c:pt>
                <c:pt idx="229">
                  <c:v>14.236522313916714</c:v>
                </c:pt>
                <c:pt idx="230">
                  <c:v>13.542263931056832</c:v>
                </c:pt>
                <c:pt idx="231">
                  <c:v>12.865273670637402</c:v>
                </c:pt>
                <c:pt idx="232">
                  <c:v>12.208267512969533</c:v>
                </c:pt>
                <c:pt idx="233">
                  <c:v>11.573216172063407</c:v>
                </c:pt>
                <c:pt idx="234">
                  <c:v>10.961477794850303</c:v>
                </c:pt>
                <c:pt idx="235">
                  <c:v>10.373911088871486</c:v>
                </c:pt>
                <c:pt idx="236">
                  <c:v>9.8109708149436212</c:v>
                </c:pt>
                <c:pt idx="237">
                  <c:v>9.272787775675166</c:v>
                </c:pt>
                <c:pt idx="238">
                  <c:v>8.7592354075015084</c:v>
                </c:pt>
                <c:pt idx="239">
                  <c:v>8.2699849414826119</c:v>
                </c:pt>
                <c:pt idx="240">
                  <c:v>7.8045508991105041</c:v>
                </c:pt>
                <c:pt idx="241">
                  <c:v>7.3623284720558306</c:v>
                </c:pt>
                <c:pt idx="242">
                  <c:v>6.9426241212603612</c:v>
                </c:pt>
                <c:pt idx="243">
                  <c:v>6.5446805328272006</c:v>
                </c:pt>
                <c:pt idx="244">
                  <c:v>6.1676968911231205</c:v>
                </c:pt>
                <c:pt idx="245">
                  <c:v>5.8108452749096315</c:v>
                </c:pt>
                <c:pt idx="246">
                  <c:v>5.473283849521998</c:v>
                </c:pt>
                <c:pt idx="247">
                  <c:v>5.1541674153646282</c:v>
                </c:pt>
                <c:pt idx="248">
                  <c:v>4.8526557780547286</c:v>
                </c:pt>
                <c:pt idx="249">
                  <c:v>4.5679203260845487</c:v>
                </c:pt>
                <c:pt idx="250">
                  <c:v>4.2991491356446128</c:v>
                </c:pt>
                <c:pt idx="251">
                  <c:v>4.0455508672146241</c:v>
                </c:pt>
                <c:pt idx="252">
                  <c:v>3.8063576728840687</c:v>
                </c:pt>
                <c:pt idx="253">
                  <c:v>3.5808272955553266</c:v>
                </c:pt>
                <c:pt idx="254">
                  <c:v>3.3682445098843936</c:v>
                </c:pt>
                <c:pt idx="255">
                  <c:v>3.1679220289131163</c:v>
                </c:pt>
                <c:pt idx="256">
                  <c:v>2.9792009789101574</c:v>
                </c:pt>
                <c:pt idx="257">
                  <c:v>2.8014510271907449</c:v>
                </c:pt>
                <c:pt idx="258">
                  <c:v>2.6340702329857466</c:v>
                </c:pt>
                <c:pt idx="259">
                  <c:v>2.4764846792483697</c:v>
                </c:pt>
                <c:pt idx="260">
                  <c:v>2.3281479331843324</c:v>
                </c:pt>
                <c:pt idx="261">
                  <c:v>2.1885403749082326</c:v>
                </c:pt>
                <c:pt idx="262">
                  <c:v>2.0571684266680403</c:v>
                </c:pt>
                <c:pt idx="263">
                  <c:v>1.9335637092965676</c:v>
                </c:pt>
                <c:pt idx="264">
                  <c:v>1.8172821477418093</c:v>
                </c:pt>
                <c:pt idx="265">
                  <c:v>1.7079030435309668</c:v>
                </c:pt>
                <c:pt idx="266">
                  <c:v>1.6050281286985453</c:v>
                </c:pt>
                <c:pt idx="267">
                  <c:v>1.508280612943818</c:v>
                </c:pt>
                <c:pt idx="268">
                  <c:v>1.4173042334833892</c:v>
                </c:pt>
                <c:pt idx="269">
                  <c:v>1.3317623151529427</c:v>
                </c:pt>
                <c:pt idx="270">
                  <c:v>1.2513368467241339</c:v>
                </c:pt>
                <c:pt idx="271">
                  <c:v>1.1757275780845127</c:v>
                </c:pt>
                <c:pt idx="272">
                  <c:v>1.1046511418359148</c:v>
                </c:pt>
                <c:pt idx="273">
                  <c:v>1.0378402019629205</c:v>
                </c:pt>
                <c:pt idx="274">
                  <c:v>0.97504263147690085</c:v>
                </c:pt>
                <c:pt idx="275">
                  <c:v>0.91602072032712534</c:v>
                </c:pt>
                <c:pt idx="276">
                  <c:v>0.8605504143668431</c:v>
                </c:pt>
                <c:pt idx="277">
                  <c:v>0.80842058575119968</c:v>
                </c:pt>
                <c:pt idx="278">
                  <c:v>0.75943233481020356</c:v>
                </c:pt>
                <c:pt idx="279">
                  <c:v>0.71339832317108665</c:v>
                </c:pt>
                <c:pt idx="280">
                  <c:v>0.67014213768967845</c:v>
                </c:pt>
                <c:pt idx="281">
                  <c:v>0.62949768458093192</c:v>
                </c:pt>
                <c:pt idx="282">
                  <c:v>0.591308613006994</c:v>
                </c:pt>
                <c:pt idx="283">
                  <c:v>0.55542776728090337</c:v>
                </c:pt>
                <c:pt idx="284">
                  <c:v>0.52171666676981754</c:v>
                </c:pt>
                <c:pt idx="285">
                  <c:v>0.49004501252914778</c:v>
                </c:pt>
                <c:pt idx="286">
                  <c:v>0.46029021966435379</c:v>
                </c:pt>
                <c:pt idx="287">
                  <c:v>0.43233697439725266</c:v>
                </c:pt>
                <c:pt idx="288">
                  <c:v>0.40607681480585833</c:v>
                </c:pt>
                <c:pt idx="289">
                  <c:v>0.38140773420874596</c:v>
                </c:pt>
                <c:pt idx="290">
                  <c:v>0.35823380617483819</c:v>
                </c:pt>
                <c:pt idx="291">
                  <c:v>0.33646483015575362</c:v>
                </c:pt>
                <c:pt idx="292">
                  <c:v>0.31601599675910763</c:v>
                </c:pt>
                <c:pt idx="293">
                  <c:v>0.29680757170629368</c:v>
                </c:pt>
                <c:pt idx="294">
                  <c:v>0.27876459754636934</c:v>
                </c:pt>
                <c:pt idx="295">
                  <c:v>0.26181661222794039</c:v>
                </c:pt>
                <c:pt idx="296">
                  <c:v>0.24589738366273486</c:v>
                </c:pt>
                <c:pt idx="297">
                  <c:v>0.23094465944734241</c:v>
                </c:pt>
                <c:pt idx="298">
                  <c:v>0.21689993094292573</c:v>
                </c:pt>
                <c:pt idx="299">
                  <c:v>0.20370821094621716</c:v>
                </c:pt>
                <c:pt idx="300">
                  <c:v>0.19131782421850352</c:v>
                </c:pt>
                <c:pt idx="301">
                  <c:v>0.17968021017232946</c:v>
                </c:pt>
                <c:pt idx="302">
                  <c:v>0.16874973704812449</c:v>
                </c:pt>
                <c:pt idx="303">
                  <c:v>0.15848352694472512</c:v>
                </c:pt>
                <c:pt idx="304">
                  <c:v>0.14884129109870489</c:v>
                </c:pt>
                <c:pt idx="305">
                  <c:v>0.13978517483744848</c:v>
                </c:pt>
                <c:pt idx="306">
                  <c:v>0.13127961165994678</c:v>
                </c:pt>
                <c:pt idx="307">
                  <c:v>0.12329118592730039</c:v>
                </c:pt>
                <c:pt idx="308">
                  <c:v>0.11578850367186841</c:v>
                </c:pt>
                <c:pt idx="309">
                  <c:v>0.1087420710598738</c:v>
                </c:pt>
                <c:pt idx="310">
                  <c:v>0.10212418006706797</c:v>
                </c:pt>
                <c:pt idx="311">
                  <c:v>9.5908800950772838E-2</c:v>
                </c:pt>
                <c:pt idx="312">
                  <c:v>9.0071481124267883E-2</c:v>
                </c:pt>
                <c:pt idx="313">
                  <c:v>8.4589250061092511E-2</c:v>
                </c:pt>
                <c:pt idx="314">
                  <c:v>7.9440529877412097E-2</c:v>
                </c:pt>
                <c:pt idx="315">
                  <c:v>7.4605051260176011E-2</c:v>
                </c:pt>
                <c:pt idx="316">
                  <c:v>7.0063774427407563E-2</c:v>
                </c:pt>
                <c:pt idx="317">
                  <c:v>6.5798814824640714E-2</c:v>
                </c:pt>
                <c:pt idx="318">
                  <c:v>6.1793373278288675E-2</c:v>
                </c:pt>
                <c:pt idx="319">
                  <c:v>5.8031670342630681E-2</c:v>
                </c:pt>
                <c:pt idx="320">
                  <c:v>5.4498884592168381E-2</c:v>
                </c:pt>
                <c:pt idx="321">
                  <c:v>5.1181094625368052E-2</c:v>
                </c:pt>
                <c:pt idx="322">
                  <c:v>4.8065224559303489E-2</c:v>
                </c:pt>
                <c:pt idx="323">
                  <c:v>4.5138992807481057E-2</c:v>
                </c:pt>
                <c:pt idx="324">
                  <c:v>4.2390863945196991E-2</c:v>
                </c:pt>
                <c:pt idx="325">
                  <c:v>3.9810003478180131E-2</c:v>
                </c:pt>
                <c:pt idx="326">
                  <c:v>3.7386235341043468E-2</c:v>
                </c:pt>
                <c:pt idx="327">
                  <c:v>3.5110001962235744E-2</c:v>
                </c:pt>
                <c:pt idx="328">
                  <c:v>3.2972326741780821E-2</c:v>
                </c:pt>
                <c:pt idx="329">
                  <c:v>3.0964778797145816E-2</c:v>
                </c:pt>
                <c:pt idx="330">
                  <c:v>2.9079439841118097E-2</c:v>
                </c:pt>
                <c:pt idx="331">
                  <c:v>2.7308873063622195E-2</c:v>
                </c:pt>
                <c:pt idx="332">
                  <c:v>2.5646093896997148E-2</c:v>
                </c:pt>
                <c:pt idx="333">
                  <c:v>2.4084542551406747E-2</c:v>
                </c:pt>
                <c:pt idx="334">
                  <c:v>2.2618058213793844E-2</c:v>
                </c:pt>
                <c:pt idx="335">
                  <c:v>2.1240854810137405E-2</c:v>
                </c:pt>
                <c:pt idx="336">
                  <c:v>1.9947498236749163E-2</c:v>
                </c:pt>
                <c:pt idx="337">
                  <c:v>1.8732884971975769E-2</c:v>
                </c:pt>
                <c:pt idx="338">
                  <c:v>1.7592221984971859E-2</c:v>
                </c:pt>
                <c:pt idx="339">
                  <c:v>1.6521007863197979E-2</c:v>
                </c:pt>
                <c:pt idx="340">
                  <c:v>1.5515015084992112E-2</c:v>
                </c:pt>
                <c:pt idx="341">
                  <c:v>1.4570273367981751E-2</c:v>
                </c:pt>
                <c:pt idx="342">
                  <c:v>1.3683054028260373E-2</c:v>
                </c:pt>
                <c:pt idx="343">
                  <c:v>1.2849855289163038E-2</c:v>
                </c:pt>
                <c:pt idx="344">
                  <c:v>1.2067388482154714E-2</c:v>
                </c:pt>
                <c:pt idx="345">
                  <c:v>1.1332565085805235E-2</c:v>
                </c:pt>
                <c:pt idx="346">
                  <c:v>1.064248455207915E-2</c:v>
                </c:pt>
                <c:pt idx="347">
                  <c:v>9.9944228722291355E-3</c:v>
                </c:pt>
                <c:pt idx="348">
                  <c:v>9.3858218374594377E-3</c:v>
                </c:pt>
                <c:pt idx="349">
                  <c:v>8.8142789522316165E-3</c:v>
                </c:pt>
                <c:pt idx="350">
                  <c:v>8.2775379606287655E-3</c:v>
                </c:pt>
                <c:pt idx="351">
                  <c:v>7.7734799485859821E-3</c:v>
                </c:pt>
                <c:pt idx="352">
                  <c:v>7.3001149870430063E-3</c:v>
                </c:pt>
                <c:pt idx="353">
                  <c:v>6.855574283188207E-3</c:v>
                </c:pt>
                <c:pt idx="354">
                  <c:v>6.4381028089493938E-3</c:v>
                </c:pt>
                <c:pt idx="355">
                  <c:v>6.0460523777538071E-3</c:v>
                </c:pt>
                <c:pt idx="356">
                  <c:v>5.6778751423342041E-3</c:v>
                </c:pt>
                <c:pt idx="357">
                  <c:v>5.3321174880068501E-3</c:v>
                </c:pt>
                <c:pt idx="358">
                  <c:v>5.0074142973967652E-3</c:v>
                </c:pt>
                <c:pt idx="359">
                  <c:v>4.702483564041693E-3</c:v>
                </c:pt>
                <c:pt idx="360">
                  <c:v>4.4161213336745136E-3</c:v>
                </c:pt>
                <c:pt idx="361">
                  <c:v>4.1471969532694657E-3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D09-4D8D-AFAC-0C05A3D705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5624008"/>
        <c:axId val="325627208"/>
      </c:lineChart>
      <c:catAx>
        <c:axId val="325624008"/>
        <c:scaling>
          <c:orientation val="minMax"/>
        </c:scaling>
        <c:delete val="0"/>
        <c:axPos val="b"/>
        <c:numFmt formatCode="#,##0_);[Red]\(#,##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25627208"/>
        <c:crosses val="autoZero"/>
        <c:auto val="1"/>
        <c:lblAlgn val="ctr"/>
        <c:lblOffset val="100"/>
        <c:noMultiLvlLbl val="0"/>
      </c:catAx>
      <c:valAx>
        <c:axId val="325627208"/>
        <c:scaling>
          <c:orientation val="minMax"/>
          <c:max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3256240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4955433918010986E-2"/>
          <c:y val="1.1254182772364263E-2"/>
          <c:w val="0.90463683752165425"/>
          <c:h val="0.88036842511902524"/>
        </c:manualLayout>
      </c:layout>
      <c:lineChart>
        <c:grouping val="standard"/>
        <c:varyColors val="0"/>
        <c:ser>
          <c:idx val="0"/>
          <c:order val="0"/>
          <c:tx>
            <c:strRef>
              <c:f>合成波のつくり方!$N$11</c:f>
              <c:strCache>
                <c:ptCount val="1"/>
                <c:pt idx="0">
                  <c:v>千人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合成波のつくり方!$M$12:$M$114</c:f>
              <c:numCache>
                <c:formatCode>m/d/yyyy</c:formatCode>
                <c:ptCount val="103"/>
                <c:pt idx="0">
                  <c:v>43843</c:v>
                </c:pt>
                <c:pt idx="1">
                  <c:v>43850</c:v>
                </c:pt>
                <c:pt idx="2">
                  <c:v>43857</c:v>
                </c:pt>
                <c:pt idx="3">
                  <c:v>43864</c:v>
                </c:pt>
                <c:pt idx="4">
                  <c:v>43871</c:v>
                </c:pt>
                <c:pt idx="5">
                  <c:v>43878</c:v>
                </c:pt>
                <c:pt idx="6">
                  <c:v>43885</c:v>
                </c:pt>
                <c:pt idx="7">
                  <c:v>43892</c:v>
                </c:pt>
                <c:pt idx="8">
                  <c:v>43899</c:v>
                </c:pt>
                <c:pt idx="9">
                  <c:v>43906</c:v>
                </c:pt>
                <c:pt idx="10">
                  <c:v>43913</c:v>
                </c:pt>
                <c:pt idx="11">
                  <c:v>43920</c:v>
                </c:pt>
                <c:pt idx="12">
                  <c:v>43927</c:v>
                </c:pt>
                <c:pt idx="13">
                  <c:v>43934</c:v>
                </c:pt>
                <c:pt idx="14">
                  <c:v>43941</c:v>
                </c:pt>
                <c:pt idx="15">
                  <c:v>43948</c:v>
                </c:pt>
                <c:pt idx="16">
                  <c:v>43955</c:v>
                </c:pt>
                <c:pt idx="17">
                  <c:v>43962</c:v>
                </c:pt>
                <c:pt idx="18">
                  <c:v>43969</c:v>
                </c:pt>
                <c:pt idx="19">
                  <c:v>43976</c:v>
                </c:pt>
                <c:pt idx="20">
                  <c:v>43983</c:v>
                </c:pt>
                <c:pt idx="21">
                  <c:v>43990</c:v>
                </c:pt>
                <c:pt idx="22">
                  <c:v>43997</c:v>
                </c:pt>
                <c:pt idx="23">
                  <c:v>44004</c:v>
                </c:pt>
                <c:pt idx="24">
                  <c:v>44011</c:v>
                </c:pt>
                <c:pt idx="25">
                  <c:v>44018</c:v>
                </c:pt>
                <c:pt idx="26">
                  <c:v>44025</c:v>
                </c:pt>
                <c:pt idx="27">
                  <c:v>44032</c:v>
                </c:pt>
                <c:pt idx="28">
                  <c:v>44039</c:v>
                </c:pt>
                <c:pt idx="29">
                  <c:v>44046</c:v>
                </c:pt>
                <c:pt idx="30">
                  <c:v>44053</c:v>
                </c:pt>
                <c:pt idx="31">
                  <c:v>44060</c:v>
                </c:pt>
                <c:pt idx="32">
                  <c:v>44067</c:v>
                </c:pt>
                <c:pt idx="33">
                  <c:v>44074</c:v>
                </c:pt>
                <c:pt idx="34">
                  <c:v>44081</c:v>
                </c:pt>
                <c:pt idx="35">
                  <c:v>44088</c:v>
                </c:pt>
                <c:pt idx="36">
                  <c:v>44095</c:v>
                </c:pt>
                <c:pt idx="37">
                  <c:v>44102</c:v>
                </c:pt>
                <c:pt idx="38">
                  <c:v>44109</c:v>
                </c:pt>
                <c:pt idx="39">
                  <c:v>44116</c:v>
                </c:pt>
                <c:pt idx="40">
                  <c:v>44123</c:v>
                </c:pt>
                <c:pt idx="41">
                  <c:v>44130</c:v>
                </c:pt>
                <c:pt idx="42">
                  <c:v>44137</c:v>
                </c:pt>
                <c:pt idx="43">
                  <c:v>44144</c:v>
                </c:pt>
                <c:pt idx="44">
                  <c:v>44151</c:v>
                </c:pt>
                <c:pt idx="45">
                  <c:v>44158</c:v>
                </c:pt>
                <c:pt idx="46">
                  <c:v>44165</c:v>
                </c:pt>
                <c:pt idx="47">
                  <c:v>44172</c:v>
                </c:pt>
                <c:pt idx="48">
                  <c:v>44179</c:v>
                </c:pt>
                <c:pt idx="49">
                  <c:v>44186</c:v>
                </c:pt>
                <c:pt idx="50">
                  <c:v>44193</c:v>
                </c:pt>
                <c:pt idx="51">
                  <c:v>44200</c:v>
                </c:pt>
                <c:pt idx="52">
                  <c:v>44207</c:v>
                </c:pt>
                <c:pt idx="53">
                  <c:v>44214</c:v>
                </c:pt>
                <c:pt idx="54">
                  <c:v>44221</c:v>
                </c:pt>
                <c:pt idx="55">
                  <c:v>44228</c:v>
                </c:pt>
                <c:pt idx="56">
                  <c:v>44235</c:v>
                </c:pt>
                <c:pt idx="57">
                  <c:v>44242</c:v>
                </c:pt>
                <c:pt idx="58">
                  <c:v>44249</c:v>
                </c:pt>
                <c:pt idx="59">
                  <c:v>44256</c:v>
                </c:pt>
                <c:pt idx="60">
                  <c:v>44263</c:v>
                </c:pt>
                <c:pt idx="61">
                  <c:v>44270</c:v>
                </c:pt>
                <c:pt idx="62">
                  <c:v>44277</c:v>
                </c:pt>
                <c:pt idx="63">
                  <c:v>44284</c:v>
                </c:pt>
                <c:pt idx="64">
                  <c:v>44291</c:v>
                </c:pt>
                <c:pt idx="65">
                  <c:v>44298</c:v>
                </c:pt>
                <c:pt idx="66">
                  <c:v>44305</c:v>
                </c:pt>
                <c:pt idx="67">
                  <c:v>44312</c:v>
                </c:pt>
                <c:pt idx="68">
                  <c:v>44319</c:v>
                </c:pt>
                <c:pt idx="69">
                  <c:v>44326</c:v>
                </c:pt>
                <c:pt idx="70">
                  <c:v>44333</c:v>
                </c:pt>
                <c:pt idx="71">
                  <c:v>44340</c:v>
                </c:pt>
                <c:pt idx="72">
                  <c:v>44347</c:v>
                </c:pt>
                <c:pt idx="73">
                  <c:v>44354</c:v>
                </c:pt>
                <c:pt idx="74">
                  <c:v>44361</c:v>
                </c:pt>
                <c:pt idx="75">
                  <c:v>44368</c:v>
                </c:pt>
                <c:pt idx="76">
                  <c:v>44375</c:v>
                </c:pt>
                <c:pt idx="77">
                  <c:v>44382</c:v>
                </c:pt>
                <c:pt idx="78">
                  <c:v>44389</c:v>
                </c:pt>
                <c:pt idx="79">
                  <c:v>44396</c:v>
                </c:pt>
                <c:pt idx="80">
                  <c:v>44403</c:v>
                </c:pt>
                <c:pt idx="81">
                  <c:v>44410</c:v>
                </c:pt>
                <c:pt idx="82">
                  <c:v>44417</c:v>
                </c:pt>
                <c:pt idx="83">
                  <c:v>44424</c:v>
                </c:pt>
                <c:pt idx="84">
                  <c:v>44431</c:v>
                </c:pt>
                <c:pt idx="85">
                  <c:v>44438</c:v>
                </c:pt>
                <c:pt idx="86">
                  <c:v>44445</c:v>
                </c:pt>
                <c:pt idx="87">
                  <c:v>44452</c:v>
                </c:pt>
                <c:pt idx="88">
                  <c:v>44459</c:v>
                </c:pt>
                <c:pt idx="89">
                  <c:v>44466</c:v>
                </c:pt>
                <c:pt idx="90">
                  <c:v>44473</c:v>
                </c:pt>
                <c:pt idx="91">
                  <c:v>44480</c:v>
                </c:pt>
                <c:pt idx="92">
                  <c:v>44487</c:v>
                </c:pt>
                <c:pt idx="93">
                  <c:v>44494</c:v>
                </c:pt>
                <c:pt idx="94">
                  <c:v>44501</c:v>
                </c:pt>
                <c:pt idx="95">
                  <c:v>44508</c:v>
                </c:pt>
                <c:pt idx="96">
                  <c:v>44515</c:v>
                </c:pt>
                <c:pt idx="97">
                  <c:v>44522</c:v>
                </c:pt>
                <c:pt idx="98">
                  <c:v>44529</c:v>
                </c:pt>
                <c:pt idx="99">
                  <c:v>44536</c:v>
                </c:pt>
                <c:pt idx="100">
                  <c:v>44543</c:v>
                </c:pt>
                <c:pt idx="101">
                  <c:v>44550</c:v>
                </c:pt>
                <c:pt idx="102">
                  <c:v>44557</c:v>
                </c:pt>
              </c:numCache>
            </c:numRef>
          </c:cat>
          <c:val>
            <c:numRef>
              <c:f>合成波のつくり方!$N$12:$N$114</c:f>
              <c:numCache>
                <c:formatCode>General</c:formatCode>
                <c:ptCount val="103"/>
                <c:pt idx="0">
                  <c:v>1E-3</c:v>
                </c:pt>
                <c:pt idx="1">
                  <c:v>3.0000000000000001E-3</c:v>
                </c:pt>
                <c:pt idx="2">
                  <c:v>1.0999999999999999E-2</c:v>
                </c:pt>
                <c:pt idx="3">
                  <c:v>6.0000000000000001E-3</c:v>
                </c:pt>
                <c:pt idx="4">
                  <c:v>2.5999999999999999E-2</c:v>
                </c:pt>
                <c:pt idx="5">
                  <c:v>7.8E-2</c:v>
                </c:pt>
                <c:pt idx="6">
                  <c:v>0.107</c:v>
                </c:pt>
                <c:pt idx="7">
                  <c:v>0.20599999999999999</c:v>
                </c:pt>
                <c:pt idx="8">
                  <c:v>0.371</c:v>
                </c:pt>
                <c:pt idx="9">
                  <c:v>0.26300000000000001</c:v>
                </c:pt>
                <c:pt idx="10">
                  <c:v>0.76300000000000001</c:v>
                </c:pt>
                <c:pt idx="11">
                  <c:v>1.734</c:v>
                </c:pt>
                <c:pt idx="12">
                  <c:v>3.5539999999999998</c:v>
                </c:pt>
                <c:pt idx="13">
                  <c:v>3.4849999999999999</c:v>
                </c:pt>
                <c:pt idx="14">
                  <c:v>2.6240000000000001</c:v>
                </c:pt>
                <c:pt idx="15">
                  <c:v>1.663</c:v>
                </c:pt>
                <c:pt idx="16">
                  <c:v>0.85199999999999998</c:v>
                </c:pt>
                <c:pt idx="17">
                  <c:v>0.53800000000000003</c:v>
                </c:pt>
                <c:pt idx="18">
                  <c:v>0.26500000000000001</c:v>
                </c:pt>
                <c:pt idx="19">
                  <c:v>0.30099999999999999</c:v>
                </c:pt>
                <c:pt idx="20">
                  <c:v>0.28999999999999998</c:v>
                </c:pt>
                <c:pt idx="21">
                  <c:v>0.28799999999999998</c:v>
                </c:pt>
                <c:pt idx="22">
                  <c:v>0.435</c:v>
                </c:pt>
                <c:pt idx="23">
                  <c:v>0.41399999999999998</c:v>
                </c:pt>
                <c:pt idx="24">
                  <c:v>0.38100000000000001</c:v>
                </c:pt>
                <c:pt idx="25">
                  <c:v>0.39600000000000002</c:v>
                </c:pt>
                <c:pt idx="26">
                  <c:v>3.14</c:v>
                </c:pt>
                <c:pt idx="27">
                  <c:v>4.74</c:v>
                </c:pt>
                <c:pt idx="28">
                  <c:v>7.3070000000000004</c:v>
                </c:pt>
                <c:pt idx="29">
                  <c:v>10.093999999999999</c:v>
                </c:pt>
                <c:pt idx="30">
                  <c:v>7.931</c:v>
                </c:pt>
                <c:pt idx="31">
                  <c:v>7.0330000000000004</c:v>
                </c:pt>
                <c:pt idx="32">
                  <c:v>5.5170000000000003</c:v>
                </c:pt>
                <c:pt idx="33">
                  <c:v>4.1550000000000002</c:v>
                </c:pt>
                <c:pt idx="34">
                  <c:v>3.7989999999999999</c:v>
                </c:pt>
                <c:pt idx="35">
                  <c:v>3.4390000000000001</c:v>
                </c:pt>
                <c:pt idx="36">
                  <c:v>3.0329999999999999</c:v>
                </c:pt>
                <c:pt idx="37">
                  <c:v>3.649</c:v>
                </c:pt>
                <c:pt idx="38">
                  <c:v>3.573</c:v>
                </c:pt>
                <c:pt idx="39">
                  <c:v>3.7440000000000002</c:v>
                </c:pt>
                <c:pt idx="40">
                  <c:v>3.8780000000000001</c:v>
                </c:pt>
                <c:pt idx="41">
                  <c:v>4.6120000000000001</c:v>
                </c:pt>
                <c:pt idx="42">
                  <c:v>5.94</c:v>
                </c:pt>
                <c:pt idx="43">
                  <c:v>9.5909999999999993</c:v>
                </c:pt>
                <c:pt idx="44">
                  <c:v>13.502000000000001</c:v>
                </c:pt>
                <c:pt idx="45">
                  <c:v>14.474</c:v>
                </c:pt>
                <c:pt idx="46">
                  <c:v>15.445</c:v>
                </c:pt>
                <c:pt idx="47">
                  <c:v>17.189</c:v>
                </c:pt>
                <c:pt idx="48">
                  <c:v>18.593</c:v>
                </c:pt>
                <c:pt idx="49">
                  <c:v>21.431999999999999</c:v>
                </c:pt>
                <c:pt idx="50">
                  <c:v>23.641999999999999</c:v>
                </c:pt>
                <c:pt idx="51">
                  <c:v>39.820999999999998</c:v>
                </c:pt>
                <c:pt idx="52">
                  <c:v>41.521000000000001</c:v>
                </c:pt>
                <c:pt idx="53">
                  <c:v>38.365000000000002</c:v>
                </c:pt>
                <c:pt idx="54">
                  <c:v>26.081</c:v>
                </c:pt>
                <c:pt idx="55">
                  <c:v>16.693000000000001</c:v>
                </c:pt>
                <c:pt idx="56">
                  <c:v>11.037000000000001</c:v>
                </c:pt>
                <c:pt idx="57">
                  <c:v>10.035</c:v>
                </c:pt>
                <c:pt idx="58">
                  <c:v>7.2329999999999997</c:v>
                </c:pt>
                <c:pt idx="59">
                  <c:v>7.2160000000000002</c:v>
                </c:pt>
                <c:pt idx="60">
                  <c:v>7.9169999999999998</c:v>
                </c:pt>
                <c:pt idx="61">
                  <c:v>8.7650000000000006</c:v>
                </c:pt>
                <c:pt idx="62">
                  <c:v>11.211</c:v>
                </c:pt>
                <c:pt idx="63">
                  <c:v>16.018000000000001</c:v>
                </c:pt>
                <c:pt idx="64">
                  <c:v>20.536000000000001</c:v>
                </c:pt>
                <c:pt idx="65">
                  <c:v>26.425999999999998</c:v>
                </c:pt>
                <c:pt idx="66">
                  <c:v>32.311999999999998</c:v>
                </c:pt>
                <c:pt idx="67">
                  <c:v>35.084000000000003</c:v>
                </c:pt>
                <c:pt idx="68">
                  <c:v>35.802</c:v>
                </c:pt>
                <c:pt idx="69">
                  <c:v>44.960999999999999</c:v>
                </c:pt>
                <c:pt idx="70">
                  <c:v>5.1870000000000003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B38-4357-925E-5086147AF6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2844040"/>
        <c:axId val="992847400"/>
      </c:lineChart>
      <c:dateAx>
        <c:axId val="992844040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992847400"/>
        <c:crosses val="autoZero"/>
        <c:auto val="1"/>
        <c:lblOffset val="100"/>
        <c:baseTimeUnit val="days"/>
        <c:majorUnit val="30"/>
        <c:majorTimeUnit val="days"/>
      </c:dateAx>
      <c:valAx>
        <c:axId val="992847400"/>
        <c:scaling>
          <c:orientation val="minMax"/>
          <c:max val="70"/>
        </c:scaling>
        <c:delete val="1"/>
        <c:axPos val="l"/>
        <c:numFmt formatCode="General" sourceLinked="0"/>
        <c:majorTickMark val="none"/>
        <c:minorTickMark val="none"/>
        <c:tickLblPos val="high"/>
        <c:crossAx val="992844040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356638493406093E-2"/>
          <c:y val="9.0675072925167868E-2"/>
          <c:w val="0.91273304337881511"/>
          <c:h val="0.86695336949956836"/>
        </c:manualLayout>
      </c:layout>
      <c:lineChart>
        <c:grouping val="standard"/>
        <c:varyColors val="0"/>
        <c:ser>
          <c:idx val="0"/>
          <c:order val="0"/>
          <c:tx>
            <c:strRef>
              <c:f>合成波のつくり方!$CC$42</c:f>
              <c:strCache>
                <c:ptCount val="1"/>
                <c:pt idx="0">
                  <c:v>y1</c:v>
                </c:pt>
              </c:strCache>
            </c:strRef>
          </c:tx>
          <c:spPr>
            <a:ln w="9525" cap="rnd">
              <a:solidFill>
                <a:schemeClr val="accent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合成波のつくり方!$CB$43:$CB$420</c:f>
              <c:numCache>
                <c:formatCode>#,##0_);[Red]\(#,##0\)</c:formatCode>
                <c:ptCount val="378"/>
                <c:pt idx="0">
                  <c:v>0</c:v>
                </c:pt>
                <c:pt idx="1">
                  <c:v>0.9</c:v>
                </c:pt>
                <c:pt idx="2">
                  <c:v>1.8</c:v>
                </c:pt>
                <c:pt idx="3">
                  <c:v>2.7</c:v>
                </c:pt>
                <c:pt idx="4">
                  <c:v>3.6</c:v>
                </c:pt>
                <c:pt idx="5">
                  <c:v>4.5</c:v>
                </c:pt>
                <c:pt idx="6">
                  <c:v>5.4</c:v>
                </c:pt>
                <c:pt idx="7">
                  <c:v>6.3000000000000007</c:v>
                </c:pt>
                <c:pt idx="8">
                  <c:v>7.2000000000000011</c:v>
                </c:pt>
                <c:pt idx="9">
                  <c:v>8.1000000000000014</c:v>
                </c:pt>
                <c:pt idx="10">
                  <c:v>9.0000000000000018</c:v>
                </c:pt>
                <c:pt idx="11">
                  <c:v>9.9000000000000021</c:v>
                </c:pt>
                <c:pt idx="12">
                  <c:v>10.800000000000002</c:v>
                </c:pt>
                <c:pt idx="13">
                  <c:v>11.700000000000003</c:v>
                </c:pt>
                <c:pt idx="14">
                  <c:v>12.600000000000003</c:v>
                </c:pt>
                <c:pt idx="15">
                  <c:v>13.500000000000004</c:v>
                </c:pt>
                <c:pt idx="16">
                  <c:v>14.400000000000004</c:v>
                </c:pt>
                <c:pt idx="17">
                  <c:v>15.300000000000004</c:v>
                </c:pt>
                <c:pt idx="18">
                  <c:v>16.200000000000003</c:v>
                </c:pt>
                <c:pt idx="19">
                  <c:v>17.100000000000001</c:v>
                </c:pt>
                <c:pt idx="20">
                  <c:v>18</c:v>
                </c:pt>
                <c:pt idx="21">
                  <c:v>18.899999999999999</c:v>
                </c:pt>
                <c:pt idx="22">
                  <c:v>19.799999999999997</c:v>
                </c:pt>
                <c:pt idx="23">
                  <c:v>20.699999999999996</c:v>
                </c:pt>
                <c:pt idx="24">
                  <c:v>21.599999999999994</c:v>
                </c:pt>
                <c:pt idx="25">
                  <c:v>22.499999999999993</c:v>
                </c:pt>
                <c:pt idx="26">
                  <c:v>23.399999999999991</c:v>
                </c:pt>
                <c:pt idx="27">
                  <c:v>24.29999999999999</c:v>
                </c:pt>
                <c:pt idx="28">
                  <c:v>25.199999999999989</c:v>
                </c:pt>
                <c:pt idx="29">
                  <c:v>26.099999999999987</c:v>
                </c:pt>
                <c:pt idx="30">
                  <c:v>26.999999999999986</c:v>
                </c:pt>
                <c:pt idx="31">
                  <c:v>27.899999999999984</c:v>
                </c:pt>
                <c:pt idx="32">
                  <c:v>28.799999999999983</c:v>
                </c:pt>
                <c:pt idx="33">
                  <c:v>29.699999999999982</c:v>
                </c:pt>
                <c:pt idx="34">
                  <c:v>30.59999999999998</c:v>
                </c:pt>
                <c:pt idx="35">
                  <c:v>31.499999999999979</c:v>
                </c:pt>
                <c:pt idx="36">
                  <c:v>32.399999999999977</c:v>
                </c:pt>
                <c:pt idx="37">
                  <c:v>33.299999999999976</c:v>
                </c:pt>
                <c:pt idx="38">
                  <c:v>34.199999999999974</c:v>
                </c:pt>
                <c:pt idx="39">
                  <c:v>35.099999999999973</c:v>
                </c:pt>
                <c:pt idx="40">
                  <c:v>35.999999999999972</c:v>
                </c:pt>
                <c:pt idx="41">
                  <c:v>36.89999999999997</c:v>
                </c:pt>
                <c:pt idx="42">
                  <c:v>37.799999999999969</c:v>
                </c:pt>
                <c:pt idx="43">
                  <c:v>38.699999999999967</c:v>
                </c:pt>
                <c:pt idx="44">
                  <c:v>39.599999999999966</c:v>
                </c:pt>
                <c:pt idx="45">
                  <c:v>40.499999999999964</c:v>
                </c:pt>
                <c:pt idx="46">
                  <c:v>41.399999999999963</c:v>
                </c:pt>
                <c:pt idx="47">
                  <c:v>42.299999999999962</c:v>
                </c:pt>
                <c:pt idx="48">
                  <c:v>43.19999999999996</c:v>
                </c:pt>
                <c:pt idx="49">
                  <c:v>44.099999999999959</c:v>
                </c:pt>
                <c:pt idx="50">
                  <c:v>44.999999999999957</c:v>
                </c:pt>
                <c:pt idx="51">
                  <c:v>45.899999999999956</c:v>
                </c:pt>
                <c:pt idx="52">
                  <c:v>46.799999999999955</c:v>
                </c:pt>
                <c:pt idx="53">
                  <c:v>47.699999999999953</c:v>
                </c:pt>
                <c:pt idx="54">
                  <c:v>48.599999999999952</c:v>
                </c:pt>
                <c:pt idx="55">
                  <c:v>49.49999999999995</c:v>
                </c:pt>
                <c:pt idx="56">
                  <c:v>50.399999999999949</c:v>
                </c:pt>
                <c:pt idx="57">
                  <c:v>51.299999999999947</c:v>
                </c:pt>
                <c:pt idx="58">
                  <c:v>52.199999999999946</c:v>
                </c:pt>
                <c:pt idx="59">
                  <c:v>53.099999999999945</c:v>
                </c:pt>
                <c:pt idx="60">
                  <c:v>53.999999999999943</c:v>
                </c:pt>
                <c:pt idx="61">
                  <c:v>54.899999999999942</c:v>
                </c:pt>
                <c:pt idx="62">
                  <c:v>55.79999999999994</c:v>
                </c:pt>
                <c:pt idx="63">
                  <c:v>56.699999999999939</c:v>
                </c:pt>
                <c:pt idx="64">
                  <c:v>57.599999999999937</c:v>
                </c:pt>
                <c:pt idx="65">
                  <c:v>58.499999999999936</c:v>
                </c:pt>
                <c:pt idx="66">
                  <c:v>59.399999999999935</c:v>
                </c:pt>
                <c:pt idx="67">
                  <c:v>60.299999999999933</c:v>
                </c:pt>
                <c:pt idx="68">
                  <c:v>61.199999999999932</c:v>
                </c:pt>
                <c:pt idx="69">
                  <c:v>62.09999999999993</c:v>
                </c:pt>
                <c:pt idx="70">
                  <c:v>62.999999999999929</c:v>
                </c:pt>
                <c:pt idx="71">
                  <c:v>63.899999999999928</c:v>
                </c:pt>
                <c:pt idx="72">
                  <c:v>64.799999999999926</c:v>
                </c:pt>
                <c:pt idx="73">
                  <c:v>65.699999999999932</c:v>
                </c:pt>
                <c:pt idx="74">
                  <c:v>66.599999999999937</c:v>
                </c:pt>
                <c:pt idx="75">
                  <c:v>67.499999999999943</c:v>
                </c:pt>
                <c:pt idx="76">
                  <c:v>68.399999999999949</c:v>
                </c:pt>
                <c:pt idx="77">
                  <c:v>69.299999999999955</c:v>
                </c:pt>
                <c:pt idx="78">
                  <c:v>70.19999999999996</c:v>
                </c:pt>
                <c:pt idx="79">
                  <c:v>71.099999999999966</c:v>
                </c:pt>
                <c:pt idx="80">
                  <c:v>71.999999999999972</c:v>
                </c:pt>
                <c:pt idx="81">
                  <c:v>72.899999999999977</c:v>
                </c:pt>
                <c:pt idx="82">
                  <c:v>73.799999999999983</c:v>
                </c:pt>
                <c:pt idx="83">
                  <c:v>74.699999999999989</c:v>
                </c:pt>
                <c:pt idx="84">
                  <c:v>75.599999999999994</c:v>
                </c:pt>
                <c:pt idx="85">
                  <c:v>76.5</c:v>
                </c:pt>
                <c:pt idx="86">
                  <c:v>77.400000000000006</c:v>
                </c:pt>
                <c:pt idx="87">
                  <c:v>78.300000000000011</c:v>
                </c:pt>
                <c:pt idx="88">
                  <c:v>79.200000000000017</c:v>
                </c:pt>
                <c:pt idx="89">
                  <c:v>80.100000000000023</c:v>
                </c:pt>
                <c:pt idx="90">
                  <c:v>81.000000000000028</c:v>
                </c:pt>
                <c:pt idx="91">
                  <c:v>81.900000000000034</c:v>
                </c:pt>
                <c:pt idx="92">
                  <c:v>82.80000000000004</c:v>
                </c:pt>
                <c:pt idx="93">
                  <c:v>83.700000000000045</c:v>
                </c:pt>
                <c:pt idx="94">
                  <c:v>84.600000000000051</c:v>
                </c:pt>
                <c:pt idx="95">
                  <c:v>85.500000000000057</c:v>
                </c:pt>
                <c:pt idx="96">
                  <c:v>86.400000000000063</c:v>
                </c:pt>
                <c:pt idx="97">
                  <c:v>87.300000000000068</c:v>
                </c:pt>
                <c:pt idx="98">
                  <c:v>88.200000000000074</c:v>
                </c:pt>
                <c:pt idx="99">
                  <c:v>89.10000000000008</c:v>
                </c:pt>
                <c:pt idx="100">
                  <c:v>90.000000000000085</c:v>
                </c:pt>
                <c:pt idx="101">
                  <c:v>90.900000000000091</c:v>
                </c:pt>
                <c:pt idx="102">
                  <c:v>91.800000000000097</c:v>
                </c:pt>
                <c:pt idx="103">
                  <c:v>92.700000000000102</c:v>
                </c:pt>
                <c:pt idx="104">
                  <c:v>93.600000000000108</c:v>
                </c:pt>
                <c:pt idx="105">
                  <c:v>94.500000000000114</c:v>
                </c:pt>
                <c:pt idx="106">
                  <c:v>95.400000000000119</c:v>
                </c:pt>
                <c:pt idx="107">
                  <c:v>96.300000000000125</c:v>
                </c:pt>
                <c:pt idx="108">
                  <c:v>97.200000000000131</c:v>
                </c:pt>
                <c:pt idx="109">
                  <c:v>98.100000000000136</c:v>
                </c:pt>
                <c:pt idx="110">
                  <c:v>99.000000000000142</c:v>
                </c:pt>
                <c:pt idx="111">
                  <c:v>99.900000000000148</c:v>
                </c:pt>
                <c:pt idx="112">
                  <c:v>100.80000000000015</c:v>
                </c:pt>
                <c:pt idx="113">
                  <c:v>101.70000000000016</c:v>
                </c:pt>
                <c:pt idx="114">
                  <c:v>102.60000000000016</c:v>
                </c:pt>
                <c:pt idx="115">
                  <c:v>103.50000000000017</c:v>
                </c:pt>
                <c:pt idx="116">
                  <c:v>104.40000000000018</c:v>
                </c:pt>
                <c:pt idx="117">
                  <c:v>105.30000000000018</c:v>
                </c:pt>
                <c:pt idx="118">
                  <c:v>106.20000000000019</c:v>
                </c:pt>
                <c:pt idx="119">
                  <c:v>107.10000000000019</c:v>
                </c:pt>
                <c:pt idx="120">
                  <c:v>108.0000000000002</c:v>
                </c:pt>
                <c:pt idx="121">
                  <c:v>108.9000000000002</c:v>
                </c:pt>
                <c:pt idx="122">
                  <c:v>109.80000000000021</c:v>
                </c:pt>
                <c:pt idx="123">
                  <c:v>110.70000000000022</c:v>
                </c:pt>
                <c:pt idx="124">
                  <c:v>111.60000000000022</c:v>
                </c:pt>
                <c:pt idx="125">
                  <c:v>112.50000000000023</c:v>
                </c:pt>
                <c:pt idx="126">
                  <c:v>113.40000000000023</c:v>
                </c:pt>
                <c:pt idx="127">
                  <c:v>114.30000000000024</c:v>
                </c:pt>
                <c:pt idx="128">
                  <c:v>115.20000000000024</c:v>
                </c:pt>
                <c:pt idx="129">
                  <c:v>116.10000000000025</c:v>
                </c:pt>
                <c:pt idx="130">
                  <c:v>117.00000000000026</c:v>
                </c:pt>
                <c:pt idx="131">
                  <c:v>117.90000000000026</c:v>
                </c:pt>
                <c:pt idx="132">
                  <c:v>118.80000000000027</c:v>
                </c:pt>
                <c:pt idx="133">
                  <c:v>119.70000000000027</c:v>
                </c:pt>
                <c:pt idx="134">
                  <c:v>120.60000000000028</c:v>
                </c:pt>
                <c:pt idx="135">
                  <c:v>121.50000000000028</c:v>
                </c:pt>
                <c:pt idx="136">
                  <c:v>122.40000000000029</c:v>
                </c:pt>
                <c:pt idx="137">
                  <c:v>123.3000000000003</c:v>
                </c:pt>
                <c:pt idx="138">
                  <c:v>124.2000000000003</c:v>
                </c:pt>
                <c:pt idx="139">
                  <c:v>125.10000000000031</c:v>
                </c:pt>
                <c:pt idx="140">
                  <c:v>126.00000000000031</c:v>
                </c:pt>
                <c:pt idx="141">
                  <c:v>126.90000000000032</c:v>
                </c:pt>
                <c:pt idx="142">
                  <c:v>127.80000000000032</c:v>
                </c:pt>
                <c:pt idx="143">
                  <c:v>128.70000000000033</c:v>
                </c:pt>
                <c:pt idx="144">
                  <c:v>129.60000000000034</c:v>
                </c:pt>
                <c:pt idx="145">
                  <c:v>130.50000000000034</c:v>
                </c:pt>
                <c:pt idx="146">
                  <c:v>131.40000000000035</c:v>
                </c:pt>
                <c:pt idx="147">
                  <c:v>132.30000000000035</c:v>
                </c:pt>
                <c:pt idx="148">
                  <c:v>133.20000000000036</c:v>
                </c:pt>
                <c:pt idx="149">
                  <c:v>134.10000000000036</c:v>
                </c:pt>
                <c:pt idx="150">
                  <c:v>135.00000000000037</c:v>
                </c:pt>
                <c:pt idx="151">
                  <c:v>135.90000000000038</c:v>
                </c:pt>
                <c:pt idx="152">
                  <c:v>136.80000000000038</c:v>
                </c:pt>
                <c:pt idx="153">
                  <c:v>137.70000000000039</c:v>
                </c:pt>
                <c:pt idx="154">
                  <c:v>138.60000000000039</c:v>
                </c:pt>
                <c:pt idx="155">
                  <c:v>139.5000000000004</c:v>
                </c:pt>
                <c:pt idx="156">
                  <c:v>140.4000000000004</c:v>
                </c:pt>
                <c:pt idx="157">
                  <c:v>141.30000000000041</c:v>
                </c:pt>
                <c:pt idx="158">
                  <c:v>142.20000000000041</c:v>
                </c:pt>
                <c:pt idx="159">
                  <c:v>143.10000000000042</c:v>
                </c:pt>
                <c:pt idx="160">
                  <c:v>144.00000000000043</c:v>
                </c:pt>
                <c:pt idx="161">
                  <c:v>144.90000000000043</c:v>
                </c:pt>
                <c:pt idx="162">
                  <c:v>145.80000000000044</c:v>
                </c:pt>
                <c:pt idx="163">
                  <c:v>146.70000000000044</c:v>
                </c:pt>
                <c:pt idx="164">
                  <c:v>147.60000000000045</c:v>
                </c:pt>
                <c:pt idx="165">
                  <c:v>148.50000000000045</c:v>
                </c:pt>
                <c:pt idx="166">
                  <c:v>149.40000000000046</c:v>
                </c:pt>
                <c:pt idx="167">
                  <c:v>150.30000000000047</c:v>
                </c:pt>
                <c:pt idx="168">
                  <c:v>151.20000000000047</c:v>
                </c:pt>
                <c:pt idx="169">
                  <c:v>152.10000000000048</c:v>
                </c:pt>
                <c:pt idx="170">
                  <c:v>153.00000000000048</c:v>
                </c:pt>
                <c:pt idx="171">
                  <c:v>153.90000000000049</c:v>
                </c:pt>
                <c:pt idx="172">
                  <c:v>154.80000000000049</c:v>
                </c:pt>
                <c:pt idx="173">
                  <c:v>155.7000000000005</c:v>
                </c:pt>
                <c:pt idx="174">
                  <c:v>156.60000000000051</c:v>
                </c:pt>
                <c:pt idx="175">
                  <c:v>157.50000000000051</c:v>
                </c:pt>
                <c:pt idx="176">
                  <c:v>158.40000000000052</c:v>
                </c:pt>
                <c:pt idx="177">
                  <c:v>159.30000000000052</c:v>
                </c:pt>
                <c:pt idx="178">
                  <c:v>160.20000000000053</c:v>
                </c:pt>
                <c:pt idx="179">
                  <c:v>161.10000000000053</c:v>
                </c:pt>
                <c:pt idx="180">
                  <c:v>162.00000000000054</c:v>
                </c:pt>
                <c:pt idx="181">
                  <c:v>162.90000000000055</c:v>
                </c:pt>
                <c:pt idx="182">
                  <c:v>163.80000000000055</c:v>
                </c:pt>
                <c:pt idx="183">
                  <c:v>164.70000000000056</c:v>
                </c:pt>
                <c:pt idx="184">
                  <c:v>165.60000000000056</c:v>
                </c:pt>
                <c:pt idx="185">
                  <c:v>166.50000000000057</c:v>
                </c:pt>
                <c:pt idx="186">
                  <c:v>167.40000000000057</c:v>
                </c:pt>
                <c:pt idx="187">
                  <c:v>168.30000000000058</c:v>
                </c:pt>
                <c:pt idx="188">
                  <c:v>169.20000000000059</c:v>
                </c:pt>
                <c:pt idx="189">
                  <c:v>170.10000000000059</c:v>
                </c:pt>
                <c:pt idx="190">
                  <c:v>171.0000000000006</c:v>
                </c:pt>
                <c:pt idx="191">
                  <c:v>171.9000000000006</c:v>
                </c:pt>
                <c:pt idx="192">
                  <c:v>172.80000000000061</c:v>
                </c:pt>
                <c:pt idx="193">
                  <c:v>173.70000000000061</c:v>
                </c:pt>
                <c:pt idx="194">
                  <c:v>174.60000000000062</c:v>
                </c:pt>
                <c:pt idx="195">
                  <c:v>175.50000000000063</c:v>
                </c:pt>
                <c:pt idx="196">
                  <c:v>176.40000000000063</c:v>
                </c:pt>
                <c:pt idx="197">
                  <c:v>177.30000000000064</c:v>
                </c:pt>
                <c:pt idx="198">
                  <c:v>178.20000000000064</c:v>
                </c:pt>
                <c:pt idx="199">
                  <c:v>179.10000000000065</c:v>
                </c:pt>
                <c:pt idx="200">
                  <c:v>180.00000000000065</c:v>
                </c:pt>
                <c:pt idx="201">
                  <c:v>180.90000000000066</c:v>
                </c:pt>
                <c:pt idx="202">
                  <c:v>181.80000000000067</c:v>
                </c:pt>
                <c:pt idx="203">
                  <c:v>182.70000000000067</c:v>
                </c:pt>
                <c:pt idx="204">
                  <c:v>183.60000000000068</c:v>
                </c:pt>
                <c:pt idx="205">
                  <c:v>184.50000000000068</c:v>
                </c:pt>
                <c:pt idx="206">
                  <c:v>185.40000000000069</c:v>
                </c:pt>
                <c:pt idx="207">
                  <c:v>186.30000000000069</c:v>
                </c:pt>
                <c:pt idx="208">
                  <c:v>187.2000000000007</c:v>
                </c:pt>
                <c:pt idx="209">
                  <c:v>188.1000000000007</c:v>
                </c:pt>
                <c:pt idx="210">
                  <c:v>189.00000000000071</c:v>
                </c:pt>
                <c:pt idx="211">
                  <c:v>189.90000000000072</c:v>
                </c:pt>
                <c:pt idx="212">
                  <c:v>190.80000000000072</c:v>
                </c:pt>
                <c:pt idx="213">
                  <c:v>191.70000000000073</c:v>
                </c:pt>
                <c:pt idx="214">
                  <c:v>192.60000000000073</c:v>
                </c:pt>
                <c:pt idx="215">
                  <c:v>193.50000000000074</c:v>
                </c:pt>
                <c:pt idx="216">
                  <c:v>194.40000000000074</c:v>
                </c:pt>
                <c:pt idx="217">
                  <c:v>195.30000000000075</c:v>
                </c:pt>
                <c:pt idx="218">
                  <c:v>196.20000000000076</c:v>
                </c:pt>
                <c:pt idx="219">
                  <c:v>197.10000000000076</c:v>
                </c:pt>
                <c:pt idx="220">
                  <c:v>198.00000000000077</c:v>
                </c:pt>
                <c:pt idx="221">
                  <c:v>198.90000000000077</c:v>
                </c:pt>
                <c:pt idx="222">
                  <c:v>199.80000000000078</c:v>
                </c:pt>
                <c:pt idx="223">
                  <c:v>200.70000000000078</c:v>
                </c:pt>
                <c:pt idx="224">
                  <c:v>201.60000000000079</c:v>
                </c:pt>
                <c:pt idx="225">
                  <c:v>202.5000000000008</c:v>
                </c:pt>
                <c:pt idx="226">
                  <c:v>203.4000000000008</c:v>
                </c:pt>
                <c:pt idx="227">
                  <c:v>204.30000000000081</c:v>
                </c:pt>
                <c:pt idx="228">
                  <c:v>205.20000000000081</c:v>
                </c:pt>
                <c:pt idx="229">
                  <c:v>206.10000000000082</c:v>
                </c:pt>
                <c:pt idx="230">
                  <c:v>207.00000000000082</c:v>
                </c:pt>
                <c:pt idx="231">
                  <c:v>207.90000000000083</c:v>
                </c:pt>
                <c:pt idx="232">
                  <c:v>208.80000000000084</c:v>
                </c:pt>
                <c:pt idx="233">
                  <c:v>209.70000000000084</c:v>
                </c:pt>
                <c:pt idx="234">
                  <c:v>210.60000000000085</c:v>
                </c:pt>
                <c:pt idx="235">
                  <c:v>211.50000000000085</c:v>
                </c:pt>
                <c:pt idx="236">
                  <c:v>212.40000000000086</c:v>
                </c:pt>
                <c:pt idx="237">
                  <c:v>213.30000000000086</c:v>
                </c:pt>
                <c:pt idx="238">
                  <c:v>214.20000000000087</c:v>
                </c:pt>
                <c:pt idx="239">
                  <c:v>215.10000000000088</c:v>
                </c:pt>
                <c:pt idx="240">
                  <c:v>216.00000000000088</c:v>
                </c:pt>
                <c:pt idx="241">
                  <c:v>216.90000000000089</c:v>
                </c:pt>
                <c:pt idx="242">
                  <c:v>217.80000000000089</c:v>
                </c:pt>
                <c:pt idx="243">
                  <c:v>218.7000000000009</c:v>
                </c:pt>
                <c:pt idx="244">
                  <c:v>219.6000000000009</c:v>
                </c:pt>
                <c:pt idx="245">
                  <c:v>220.50000000000091</c:v>
                </c:pt>
                <c:pt idx="246">
                  <c:v>221.40000000000092</c:v>
                </c:pt>
                <c:pt idx="247">
                  <c:v>222.30000000000092</c:v>
                </c:pt>
                <c:pt idx="248">
                  <c:v>223.20000000000093</c:v>
                </c:pt>
                <c:pt idx="249">
                  <c:v>224.10000000000093</c:v>
                </c:pt>
                <c:pt idx="250">
                  <c:v>225.00000000000094</c:v>
                </c:pt>
                <c:pt idx="251">
                  <c:v>225.90000000000094</c:v>
                </c:pt>
                <c:pt idx="252">
                  <c:v>226.80000000000095</c:v>
                </c:pt>
                <c:pt idx="253">
                  <c:v>227.70000000000095</c:v>
                </c:pt>
                <c:pt idx="254">
                  <c:v>228.60000000000096</c:v>
                </c:pt>
                <c:pt idx="255">
                  <c:v>229.50000000000097</c:v>
                </c:pt>
                <c:pt idx="256">
                  <c:v>230.40000000000097</c:v>
                </c:pt>
                <c:pt idx="257">
                  <c:v>231.30000000000098</c:v>
                </c:pt>
                <c:pt idx="258">
                  <c:v>232.20000000000098</c:v>
                </c:pt>
                <c:pt idx="259">
                  <c:v>233.10000000000099</c:v>
                </c:pt>
                <c:pt idx="260">
                  <c:v>234.00000000000099</c:v>
                </c:pt>
                <c:pt idx="261">
                  <c:v>234.900000000001</c:v>
                </c:pt>
                <c:pt idx="262">
                  <c:v>235.80000000000101</c:v>
                </c:pt>
                <c:pt idx="263">
                  <c:v>236.70000000000101</c:v>
                </c:pt>
                <c:pt idx="264">
                  <c:v>237.60000000000102</c:v>
                </c:pt>
                <c:pt idx="265">
                  <c:v>238.50000000000102</c:v>
                </c:pt>
                <c:pt idx="266">
                  <c:v>239.40000000000103</c:v>
                </c:pt>
                <c:pt idx="267">
                  <c:v>240.30000000000103</c:v>
                </c:pt>
                <c:pt idx="268">
                  <c:v>241.20000000000104</c:v>
                </c:pt>
                <c:pt idx="269">
                  <c:v>242.10000000000105</c:v>
                </c:pt>
                <c:pt idx="270">
                  <c:v>243.00000000000105</c:v>
                </c:pt>
                <c:pt idx="271">
                  <c:v>243.90000000000106</c:v>
                </c:pt>
                <c:pt idx="272">
                  <c:v>244.80000000000106</c:v>
                </c:pt>
                <c:pt idx="273">
                  <c:v>245.70000000000107</c:v>
                </c:pt>
                <c:pt idx="274">
                  <c:v>246.60000000000107</c:v>
                </c:pt>
                <c:pt idx="275">
                  <c:v>247.50000000000108</c:v>
                </c:pt>
                <c:pt idx="276">
                  <c:v>248.40000000000109</c:v>
                </c:pt>
                <c:pt idx="277">
                  <c:v>249.30000000000109</c:v>
                </c:pt>
                <c:pt idx="278">
                  <c:v>250.2000000000011</c:v>
                </c:pt>
                <c:pt idx="279">
                  <c:v>251.1000000000011</c:v>
                </c:pt>
                <c:pt idx="280">
                  <c:v>252.00000000000111</c:v>
                </c:pt>
                <c:pt idx="281">
                  <c:v>252.90000000000111</c:v>
                </c:pt>
                <c:pt idx="282">
                  <c:v>253.80000000000112</c:v>
                </c:pt>
                <c:pt idx="283">
                  <c:v>254.70000000000113</c:v>
                </c:pt>
                <c:pt idx="284">
                  <c:v>255.60000000000113</c:v>
                </c:pt>
                <c:pt idx="285">
                  <c:v>256.50000000000114</c:v>
                </c:pt>
                <c:pt idx="286">
                  <c:v>257.40000000000111</c:v>
                </c:pt>
                <c:pt idx="287">
                  <c:v>258.30000000000109</c:v>
                </c:pt>
                <c:pt idx="288">
                  <c:v>259.20000000000107</c:v>
                </c:pt>
                <c:pt idx="289">
                  <c:v>260.10000000000105</c:v>
                </c:pt>
                <c:pt idx="290">
                  <c:v>261.00000000000102</c:v>
                </c:pt>
                <c:pt idx="291">
                  <c:v>261.900000000001</c:v>
                </c:pt>
                <c:pt idx="292">
                  <c:v>262.80000000000098</c:v>
                </c:pt>
                <c:pt idx="293">
                  <c:v>263.70000000000095</c:v>
                </c:pt>
                <c:pt idx="294">
                  <c:v>264.60000000000093</c:v>
                </c:pt>
                <c:pt idx="295">
                  <c:v>265.50000000000091</c:v>
                </c:pt>
                <c:pt idx="296">
                  <c:v>266.40000000000089</c:v>
                </c:pt>
                <c:pt idx="297">
                  <c:v>267.30000000000086</c:v>
                </c:pt>
                <c:pt idx="298">
                  <c:v>268.20000000000084</c:v>
                </c:pt>
                <c:pt idx="299">
                  <c:v>269.10000000000082</c:v>
                </c:pt>
                <c:pt idx="300">
                  <c:v>270.0000000000008</c:v>
                </c:pt>
                <c:pt idx="301">
                  <c:v>270.90000000000077</c:v>
                </c:pt>
                <c:pt idx="302">
                  <c:v>271.80000000000075</c:v>
                </c:pt>
                <c:pt idx="303">
                  <c:v>272.70000000000073</c:v>
                </c:pt>
                <c:pt idx="304">
                  <c:v>273.6000000000007</c:v>
                </c:pt>
                <c:pt idx="305">
                  <c:v>274.50000000000068</c:v>
                </c:pt>
                <c:pt idx="306">
                  <c:v>275.40000000000066</c:v>
                </c:pt>
                <c:pt idx="307">
                  <c:v>276.30000000000064</c:v>
                </c:pt>
                <c:pt idx="308">
                  <c:v>277.20000000000061</c:v>
                </c:pt>
                <c:pt idx="309">
                  <c:v>278.10000000000059</c:v>
                </c:pt>
                <c:pt idx="310">
                  <c:v>279.00000000000057</c:v>
                </c:pt>
                <c:pt idx="311">
                  <c:v>279.90000000000055</c:v>
                </c:pt>
                <c:pt idx="312">
                  <c:v>280.80000000000052</c:v>
                </c:pt>
                <c:pt idx="313">
                  <c:v>281.7000000000005</c:v>
                </c:pt>
                <c:pt idx="314">
                  <c:v>282.60000000000048</c:v>
                </c:pt>
                <c:pt idx="315">
                  <c:v>283.50000000000045</c:v>
                </c:pt>
                <c:pt idx="316">
                  <c:v>284.40000000000043</c:v>
                </c:pt>
                <c:pt idx="317">
                  <c:v>285.30000000000041</c:v>
                </c:pt>
                <c:pt idx="318">
                  <c:v>286.20000000000039</c:v>
                </c:pt>
                <c:pt idx="319">
                  <c:v>287.10000000000036</c:v>
                </c:pt>
                <c:pt idx="320">
                  <c:v>288.00000000000034</c:v>
                </c:pt>
                <c:pt idx="321">
                  <c:v>288.90000000000032</c:v>
                </c:pt>
                <c:pt idx="322">
                  <c:v>289.8000000000003</c:v>
                </c:pt>
                <c:pt idx="323">
                  <c:v>290.70000000000027</c:v>
                </c:pt>
                <c:pt idx="324">
                  <c:v>291.60000000000025</c:v>
                </c:pt>
                <c:pt idx="325">
                  <c:v>292.50000000000023</c:v>
                </c:pt>
                <c:pt idx="326">
                  <c:v>293.4000000000002</c:v>
                </c:pt>
                <c:pt idx="327">
                  <c:v>294.30000000000018</c:v>
                </c:pt>
                <c:pt idx="328">
                  <c:v>295.20000000000016</c:v>
                </c:pt>
                <c:pt idx="329">
                  <c:v>296.10000000000014</c:v>
                </c:pt>
                <c:pt idx="330">
                  <c:v>297.00000000000011</c:v>
                </c:pt>
                <c:pt idx="331">
                  <c:v>297.90000000000009</c:v>
                </c:pt>
                <c:pt idx="332">
                  <c:v>298.80000000000007</c:v>
                </c:pt>
                <c:pt idx="333">
                  <c:v>299.70000000000005</c:v>
                </c:pt>
                <c:pt idx="334">
                  <c:v>300.60000000000002</c:v>
                </c:pt>
                <c:pt idx="335">
                  <c:v>301.5</c:v>
                </c:pt>
                <c:pt idx="336">
                  <c:v>302.39999999999998</c:v>
                </c:pt>
                <c:pt idx="337">
                  <c:v>303.29999999999995</c:v>
                </c:pt>
                <c:pt idx="338">
                  <c:v>304.19999999999993</c:v>
                </c:pt>
                <c:pt idx="339">
                  <c:v>305.09999999999991</c:v>
                </c:pt>
                <c:pt idx="340">
                  <c:v>305.99999999999989</c:v>
                </c:pt>
                <c:pt idx="341">
                  <c:v>306.89999999999986</c:v>
                </c:pt>
                <c:pt idx="342">
                  <c:v>307.79999999999984</c:v>
                </c:pt>
                <c:pt idx="343">
                  <c:v>308.69999999999982</c:v>
                </c:pt>
                <c:pt idx="344">
                  <c:v>309.5999999999998</c:v>
                </c:pt>
                <c:pt idx="345">
                  <c:v>310.49999999999977</c:v>
                </c:pt>
                <c:pt idx="346">
                  <c:v>311.39999999999975</c:v>
                </c:pt>
                <c:pt idx="347">
                  <c:v>312.29999999999973</c:v>
                </c:pt>
                <c:pt idx="348">
                  <c:v>313.1999999999997</c:v>
                </c:pt>
                <c:pt idx="349">
                  <c:v>314.09999999999968</c:v>
                </c:pt>
                <c:pt idx="350">
                  <c:v>314.99999999999966</c:v>
                </c:pt>
                <c:pt idx="351">
                  <c:v>315.89999999999964</c:v>
                </c:pt>
                <c:pt idx="352">
                  <c:v>316.79999999999961</c:v>
                </c:pt>
                <c:pt idx="353">
                  <c:v>317.69999999999959</c:v>
                </c:pt>
                <c:pt idx="354">
                  <c:v>318.59999999999957</c:v>
                </c:pt>
                <c:pt idx="355">
                  <c:v>319.49999999999955</c:v>
                </c:pt>
                <c:pt idx="356">
                  <c:v>320.39999999999952</c:v>
                </c:pt>
                <c:pt idx="357">
                  <c:v>321.2999999999995</c:v>
                </c:pt>
                <c:pt idx="358">
                  <c:v>322.19999999999948</c:v>
                </c:pt>
                <c:pt idx="359">
                  <c:v>323.09999999999945</c:v>
                </c:pt>
                <c:pt idx="360">
                  <c:v>323.99999999999943</c:v>
                </c:pt>
                <c:pt idx="361">
                  <c:v>324.89999999999941</c:v>
                </c:pt>
                <c:pt idx="362">
                  <c:v>325.79999999999939</c:v>
                </c:pt>
                <c:pt idx="363">
                  <c:v>326.69999999999936</c:v>
                </c:pt>
                <c:pt idx="364">
                  <c:v>327.59999999999934</c:v>
                </c:pt>
                <c:pt idx="365">
                  <c:v>328.49999999999932</c:v>
                </c:pt>
                <c:pt idx="366">
                  <c:v>329.3999999999993</c:v>
                </c:pt>
                <c:pt idx="367">
                  <c:v>330.29999999999927</c:v>
                </c:pt>
                <c:pt idx="368">
                  <c:v>331.19999999999925</c:v>
                </c:pt>
                <c:pt idx="369">
                  <c:v>332.09999999999923</c:v>
                </c:pt>
                <c:pt idx="370">
                  <c:v>332.9999999999992</c:v>
                </c:pt>
                <c:pt idx="371">
                  <c:v>333.89999999999918</c:v>
                </c:pt>
                <c:pt idx="372">
                  <c:v>334.79999999999916</c:v>
                </c:pt>
                <c:pt idx="373">
                  <c:v>335.69999999999914</c:v>
                </c:pt>
                <c:pt idx="374">
                  <c:v>336.59999999999911</c:v>
                </c:pt>
                <c:pt idx="375">
                  <c:v>337.49999999999909</c:v>
                </c:pt>
                <c:pt idx="376">
                  <c:v>338.39999999999907</c:v>
                </c:pt>
                <c:pt idx="377">
                  <c:v>339.29999999999905</c:v>
                </c:pt>
              </c:numCache>
            </c:numRef>
          </c:cat>
          <c:val>
            <c:numRef>
              <c:f>合成波のつくり方!$CC$43:$CC$420</c:f>
              <c:numCache>
                <c:formatCode>#,##0.000;[Red]\-#,##0.000</c:formatCode>
                <c:ptCount val="378"/>
                <c:pt idx="0">
                  <c:v>1.9204502484307905E-3</c:v>
                </c:pt>
                <c:pt idx="1">
                  <c:v>2.3870533688628336E-3</c:v>
                </c:pt>
                <c:pt idx="2">
                  <c:v>2.9669831698501022E-3</c:v>
                </c:pt>
                <c:pt idx="3">
                  <c:v>3.6877412132828944E-3</c:v>
                </c:pt>
                <c:pt idx="4">
                  <c:v>4.5834905995590066E-3</c:v>
                </c:pt>
                <c:pt idx="5">
                  <c:v>5.6966627910328563E-3</c:v>
                </c:pt>
                <c:pt idx="6">
                  <c:v>7.0799483284733136E-3</c:v>
                </c:pt>
                <c:pt idx="7">
                  <c:v>8.798761142594938E-3</c:v>
                </c:pt>
                <c:pt idx="8">
                  <c:v>1.0934286014419484E-2</c:v>
                </c:pt>
                <c:pt idx="9">
                  <c:v>1.3587242363303692E-2</c:v>
                </c:pt>
                <c:pt idx="10">
                  <c:v>1.6882525294253256E-2</c:v>
                </c:pt>
                <c:pt idx="11">
                  <c:v>2.0974916859744973E-2</c:v>
                </c:pt>
                <c:pt idx="12">
                  <c:v>2.6056096512809618E-2</c:v>
                </c:pt>
                <c:pt idx="13">
                  <c:v>3.236321872824964E-2</c:v>
                </c:pt>
                <c:pt idx="14">
                  <c:v>4.0189365460778143E-2</c:v>
                </c:pt>
                <c:pt idx="15">
                  <c:v>4.989621713344139E-2</c:v>
                </c:pt>
                <c:pt idx="16">
                  <c:v>6.1929310556664952E-2</c:v>
                </c:pt>
                <c:pt idx="17">
                  <c:v>7.6836252819694612E-2</c:v>
                </c:pt>
                <c:pt idx="18">
                  <c:v>9.5288216314934615E-2</c:v>
                </c:pt>
                <c:pt idx="19">
                  <c:v>0.11810491982825728</c:v>
                </c:pt>
                <c:pt idx="20">
                  <c:v>0.1462830559624605</c:v>
                </c:pt>
                <c:pt idx="21">
                  <c:v>0.18102768554269041</c:v>
                </c:pt>
                <c:pt idx="22">
                  <c:v>0.22378538525651814</c:v>
                </c:pt>
                <c:pt idx="23">
                  <c:v>0.27627677049517907</c:v>
                </c:pt>
                <c:pt idx="24">
                  <c:v>0.34052424960414968</c:v>
                </c:pt>
                <c:pt idx="25">
                  <c:v>0.41886830193761709</c:v>
                </c:pt>
                <c:pt idx="26">
                  <c:v>0.51396202708004324</c:v>
                </c:pt>
                <c:pt idx="27">
                  <c:v>0.62872910539962967</c:v>
                </c:pt>
                <c:pt idx="28">
                  <c:v>0.76626483463537154</c:v>
                </c:pt>
                <c:pt idx="29">
                  <c:v>0.92965432646931767</c:v>
                </c:pt>
                <c:pt idx="30">
                  <c:v>1.1216780281541783</c:v>
                </c:pt>
                <c:pt idx="31">
                  <c:v>1.3443757696198264</c:v>
                </c:pt>
                <c:pt idx="32">
                  <c:v>1.598451716759701</c:v>
                </c:pt>
                <c:pt idx="33">
                  <c:v>1.8825306953131589</c:v>
                </c:pt>
                <c:pt idx="34">
                  <c:v>2.1923276683536495</c:v>
                </c:pt>
                <c:pt idx="35">
                  <c:v>2.5198678316664922</c:v>
                </c:pt>
                <c:pt idx="36">
                  <c:v>2.8529829604202179</c:v>
                </c:pt>
                <c:pt idx="37">
                  <c:v>3.1753773188393657</c:v>
                </c:pt>
                <c:pt idx="38">
                  <c:v>3.4675489701158271</c:v>
                </c:pt>
                <c:pt idx="39">
                  <c:v>3.7087118509827532</c:v>
                </c:pt>
                <c:pt idx="40">
                  <c:v>3.8795724667330864</c:v>
                </c:pt>
                <c:pt idx="41">
                  <c:v>3.9654438722158623</c:v>
                </c:pt>
                <c:pt idx="42">
                  <c:v>3.9588981690831466</c:v>
                </c:pt>
                <c:pt idx="43">
                  <c:v>3.8611577723293133</c:v>
                </c:pt>
                <c:pt idx="44">
                  <c:v>3.6817777009395418</c:v>
                </c:pt>
                <c:pt idx="45">
                  <c:v>3.4367398294385376</c:v>
                </c:pt>
                <c:pt idx="46">
                  <c:v>3.1455849223272221</c:v>
                </c:pt>
                <c:pt idx="47">
                  <c:v>2.8284130169908823</c:v>
                </c:pt>
                <c:pt idx="48">
                  <c:v>2.5034451904386072</c:v>
                </c:pt>
                <c:pt idx="49">
                  <c:v>2.1855019207627207</c:v>
                </c:pt>
                <c:pt idx="50">
                  <c:v>1.8854103302041079</c:v>
                </c:pt>
                <c:pt idx="51">
                  <c:v>1.6101314512478551</c:v>
                </c:pt>
                <c:pt idx="52">
                  <c:v>1.363323729928789</c:v>
                </c:pt>
                <c:pt idx="53">
                  <c:v>1.146088197774833</c:v>
                </c:pt>
                <c:pt idx="54">
                  <c:v>0.95771620998442342</c:v>
                </c:pt>
                <c:pt idx="55">
                  <c:v>0.79633932636703497</c:v>
                </c:pt>
                <c:pt idx="56">
                  <c:v>0.65944175529311622</c:v>
                </c:pt>
                <c:pt idx="57">
                  <c:v>0.54423416534859181</c:v>
                </c:pt>
                <c:pt idx="58">
                  <c:v>0.44790728360605836</c:v>
                </c:pt>
                <c:pt idx="59">
                  <c:v>0.36779062434060872</c:v>
                </c:pt>
                <c:pt idx="60">
                  <c:v>0.3014413916982821</c:v>
                </c:pt>
                <c:pt idx="61">
                  <c:v>0.24668495253965636</c:v>
                </c:pt>
                <c:pt idx="62">
                  <c:v>0.20162362856039515</c:v>
                </c:pt>
                <c:pt idx="63">
                  <c:v>0.16462612813859359</c:v>
                </c:pt>
                <c:pt idx="64">
                  <c:v>0.13430623558059296</c:v>
                </c:pt>
                <c:pt idx="65">
                  <c:v>0.10949651296110086</c:v>
                </c:pt>
                <c:pt idx="66">
                  <c:v>8.9220674989779675E-2</c:v>
                </c:pt>
                <c:pt idx="67">
                  <c:v>7.2666829160609916E-2</c:v>
                </c:pt>
                <c:pt idx="68">
                  <c:v>5.9162782799097528E-2</c:v>
                </c:pt>
                <c:pt idx="69">
                  <c:v>4.8153974917617727E-2</c:v>
                </c:pt>
                <c:pt idx="70">
                  <c:v>3.9184189952456719E-2</c:v>
                </c:pt>
                <c:pt idx="71">
                  <c:v>3.1878974310379303E-2</c:v>
                </c:pt>
                <c:pt idx="72">
                  <c:v>2.5931548853467701E-2</c:v>
                </c:pt>
                <c:pt idx="73">
                  <c:v>2.1090951666899747E-2</c:v>
                </c:pt>
                <c:pt idx="74">
                  <c:v>1.7152128959291982E-2</c:v>
                </c:pt>
                <c:pt idx="75">
                  <c:v>1.394770002588429E-2</c:v>
                </c:pt>
                <c:pt idx="76">
                  <c:v>1.1341143416628544E-2</c:v>
                </c:pt>
                <c:pt idx="77">
                  <c:v>9.2211786108911883E-3</c:v>
                </c:pt>
                <c:pt idx="78">
                  <c:v>7.4971462616818018E-3</c:v>
                </c:pt>
                <c:pt idx="79">
                  <c:v>6.0952179388750159E-3</c:v>
                </c:pt>
                <c:pt idx="80">
                  <c:v>4.9552919562681251E-3</c:v>
                </c:pt>
                <c:pt idx="81">
                  <c:v>4.0284547271105314E-3</c:v>
                </c:pt>
                <c:pt idx="82">
                  <c:v>3.2749070109945456E-3</c:v>
                </c:pt>
                <c:pt idx="83">
                  <c:v>2.6622714948965846E-3</c:v>
                </c:pt>
                <c:pt idx="84">
                  <c:v>2.1642126255306464E-3</c:v>
                </c:pt>
                <c:pt idx="85">
                  <c:v>1.7593117679816283E-3</c:v>
                </c:pt>
                <c:pt idx="86">
                  <c:v>1.4301509082804325E-3</c:v>
                </c:pt>
                <c:pt idx="87">
                  <c:v>1.1625665345694216E-3</c:v>
                </c:pt>
                <c:pt idx="88">
                  <c:v>9.450422875443824E-4</c:v>
                </c:pt>
                <c:pt idx="89">
                  <c:v>7.6821470077027625E-4</c:v>
                </c:pt>
                <c:pt idx="90">
                  <c:v>6.2447105914737269E-4</c:v>
                </c:pt>
                <c:pt idx="91">
                  <c:v>5.0762226362253537E-4</c:v>
                </c:pt>
                <c:pt idx="92">
                  <c:v>4.1263674965795732E-4</c:v>
                </c:pt>
                <c:pt idx="93">
                  <c:v>3.3542408964127944E-4</c:v>
                </c:pt>
                <c:pt idx="94">
                  <c:v>2.7265901837024496E-4</c:v>
                </c:pt>
                <c:pt idx="95">
                  <c:v>2.2163834137656343E-4</c:v>
                </c:pt>
                <c:pt idx="96">
                  <c:v>1.801645886887178E-4</c:v>
                </c:pt>
                <c:pt idx="97">
                  <c:v>1.4645141972317033E-4</c:v>
                </c:pt>
                <c:pt idx="98">
                  <c:v>1.1904671600631505E-4</c:v>
                </c:pt>
                <c:pt idx="99">
                  <c:v>9.6770056431602565E-5</c:v>
                </c:pt>
                <c:pt idx="100">
                  <c:v>7.8661886713214137E-5</c:v>
                </c:pt>
                <c:pt idx="101">
                  <c:v>6.3942196732312263E-5</c:v>
                </c:pt>
                <c:pt idx="102">
                  <c:v>5.1976927910534764E-5</c:v>
                </c:pt>
                <c:pt idx="103">
                  <c:v>4.2250664984224224E-5</c:v>
                </c:pt>
                <c:pt idx="104">
                  <c:v>3.4344436772870592E-5</c:v>
                </c:pt>
                <c:pt idx="105">
                  <c:v>2.7917670290203354E-5</c:v>
                </c:pt>
                <c:pt idx="106">
                  <c:v>2.269352124558712E-5</c:v>
                </c:pt>
                <c:pt idx="107">
                  <c:v>1.8446949286967575E-5</c:v>
                </c:pt>
                <c:pt idx="108">
                  <c:v>1.4995024478928268E-5</c:v>
                </c:pt>
                <c:pt idx="109">
                  <c:v>1.2189047563232268E-5</c:v>
                </c:pt>
                <c:pt idx="110">
                  <c:v>9.9081446413979773E-6</c:v>
                </c:pt>
                <c:pt idx="111">
                  <c:v>8.054060406213522E-6</c:v>
                </c:pt>
                <c:pt idx="112">
                  <c:v>6.5469256617529197E-6</c:v>
                </c:pt>
                <c:pt idx="113">
                  <c:v>5.3218168296248676E-6</c:v>
                </c:pt>
                <c:pt idx="114">
                  <c:v>4.3259592482420813E-6</c:v>
                </c:pt>
                <c:pt idx="115">
                  <c:v>3.5164537998107879E-6</c:v>
                </c:pt>
                <c:pt idx="116">
                  <c:v>2.8584289400521509E-6</c:v>
                </c:pt>
                <c:pt idx="117">
                  <c:v>2.323538528764979E-6</c:v>
                </c:pt>
                <c:pt idx="118">
                  <c:v>1.8887407541421853E-6</c:v>
                </c:pt>
                <c:pt idx="119">
                  <c:v>1.5353055516340902E-6</c:v>
                </c:pt>
                <c:pt idx="120">
                  <c:v>1.2480077605162898E-6</c:v>
                </c:pt>
                <c:pt idx="121">
                  <c:v>1.0144712620405391E-6</c:v>
                </c:pt>
                <c:pt idx="122">
                  <c:v>8.2463584670101264E-7</c:v>
                </c:pt>
                <c:pt idx="123">
                  <c:v>6.7032384484794526E-7</c:v>
                </c:pt>
                <c:pt idx="124">
                  <c:v>5.4488785233192981E-7</c:v>
                </c:pt>
                <c:pt idx="125">
                  <c:v>4.4292437616757572E-7</c:v>
                </c:pt>
                <c:pt idx="126">
                  <c:v>3.6004106483401589E-7</c:v>
                </c:pt>
                <c:pt idx="127">
                  <c:v>2.9266749609705167E-7</c:v>
                </c:pt>
                <c:pt idx="128">
                  <c:v>2.3790137157212817E-7</c:v>
                </c:pt>
                <c:pt idx="129">
                  <c:v>1.9338349247286709E-7</c:v>
                </c:pt>
                <c:pt idx="130">
                  <c:v>1.5719613080702069E-7</c:v>
                </c:pt>
                <c:pt idx="131">
                  <c:v>1.2778041809712046E-7</c:v>
                </c:pt>
                <c:pt idx="132">
                  <c:v>1.0386919292995453E-7</c:v>
                </c:pt>
                <c:pt idx="133">
                  <c:v>8.4432414566945109E-8</c:v>
                </c:pt>
                <c:pt idx="134">
                  <c:v>6.863279116263648E-8</c:v>
                </c:pt>
                <c:pt idx="135">
                  <c:v>5.5789711159116498E-8</c:v>
                </c:pt>
                <c:pt idx="136">
                  <c:v>4.5349924105131507E-8</c:v>
                </c:pt>
                <c:pt idx="137">
                  <c:v>3.6863707897840671E-8</c:v>
                </c:pt>
                <c:pt idx="138">
                  <c:v>2.9965495787300044E-8</c:v>
                </c:pt>
                <c:pt idx="139">
                  <c:v>2.4358128599881809E-8</c:v>
                </c:pt>
                <c:pt idx="140">
                  <c:v>1.9800053802798623E-8</c:v>
                </c:pt>
                <c:pt idx="141">
                  <c:v>1.6094919974960105E-8</c:v>
                </c:pt>
                <c:pt idx="142">
                  <c:v>1.3083118437935557E-8</c:v>
                </c:pt>
                <c:pt idx="143">
                  <c:v>1.0634907679947621E-8</c:v>
                </c:pt>
                <c:pt idx="144">
                  <c:v>8.6448243888891951E-9</c:v>
                </c:pt>
                <c:pt idx="145">
                  <c:v>7.0271403345054065E-9</c:v>
                </c:pt>
                <c:pt idx="146">
                  <c:v>5.7121693926557375E-9</c:v>
                </c:pt>
                <c:pt idx="147">
                  <c:v>4.6432656267362112E-9</c:v>
                </c:pt>
                <c:pt idx="148">
                  <c:v>3.7743831104955051E-9</c:v>
                </c:pt>
                <c:pt idx="149">
                  <c:v>3.0680923750076988E-9</c:v>
                </c:pt>
                <c:pt idx="150">
                  <c:v>2.4939680328847485E-9</c:v>
                </c:pt>
                <c:pt idx="151">
                  <c:v>2.0272781222755089E-9</c:v>
                </c:pt>
                <c:pt idx="152">
                  <c:v>1.6479187105944571E-9</c:v>
                </c:pt>
                <c:pt idx="153">
                  <c:v>1.3395478631500034E-9</c:v>
                </c:pt>
                <c:pt idx="154">
                  <c:v>1.0888816700251077E-9</c:v>
                </c:pt>
                <c:pt idx="155">
                  <c:v>8.8512200566097808E-10</c:v>
                </c:pt>
                <c:pt idx="156">
                  <c:v>7.194913703375854E-10</c:v>
                </c:pt>
                <c:pt idx="157">
                  <c:v>5.8485477558748174E-10</c:v>
                </c:pt>
                <c:pt idx="158">
                  <c:v>4.7541238523262696E-10</c:v>
                </c:pt>
                <c:pt idx="159">
                  <c:v>3.86449671724072E-10</c:v>
                </c:pt>
                <c:pt idx="160">
                  <c:v>3.1413432509184245E-10</c:v>
                </c:pt>
                <c:pt idx="161">
                  <c:v>2.5535116580771945E-10</c:v>
                </c:pt>
                <c:pt idx="162">
                  <c:v>2.0756794998513642E-10</c:v>
                </c:pt>
                <c:pt idx="163">
                  <c:v>1.6872628611153526E-10</c:v>
                </c:pt>
                <c:pt idx="164">
                  <c:v>1.3715296425583145E-10</c:v>
                </c:pt>
                <c:pt idx="165">
                  <c:v>1.1148787801631359E-10</c:v>
                </c:pt>
                <c:pt idx="166">
                  <c:v>9.0625434251560555E-11</c:v>
                </c:pt>
                <c:pt idx="167">
                  <c:v>7.3666926659761427E-11</c:v>
                </c:pt>
                <c:pt idx="168">
                  <c:v>5.9881821569304319E-11</c:v>
                </c:pt>
                <c:pt idx="169">
                  <c:v>4.8676288221150804E-11</c:v>
                </c:pt>
                <c:pt idx="170">
                  <c:v>3.9567617899628535E-11</c:v>
                </c:pt>
                <c:pt idx="171">
                  <c:v>3.2163429946378125E-11</c:v>
                </c:pt>
                <c:pt idx="172">
                  <c:v>2.614476890015455E-11</c:v>
                </c:pt>
                <c:pt idx="173">
                  <c:v>2.1252364625973994E-11</c:v>
                </c:pt>
                <c:pt idx="174">
                  <c:v>1.7275463551434675E-11</c:v>
                </c:pt>
                <c:pt idx="175">
                  <c:v>1.4042749885449257E-11</c:v>
                </c:pt>
                <c:pt idx="176">
                  <c:v>1.1414965726282609E-11</c:v>
                </c:pt>
                <c:pt idx="177">
                  <c:v>9.2789121500493494E-12</c:v>
                </c:pt>
                <c:pt idx="178">
                  <c:v>7.5425728603013627E-12</c:v>
                </c:pt>
                <c:pt idx="179">
                  <c:v>6.1311503366965229E-12</c:v>
                </c:pt>
                <c:pt idx="180">
                  <c:v>4.9838437291105981E-12</c:v>
                </c:pt>
                <c:pt idx="181">
                  <c:v>4.0512296962493924E-12</c:v>
                </c:pt>
                <c:pt idx="182">
                  <c:v>3.2931333612864962E-12</c:v>
                </c:pt>
                <c:pt idx="183">
                  <c:v>2.6768976701710867E-12</c:v>
                </c:pt>
                <c:pt idx="184">
                  <c:v>2.1759766005248908E-12</c:v>
                </c:pt>
                <c:pt idx="185">
                  <c:v>1.7687916197891837E-12</c:v>
                </c:pt>
                <c:pt idx="186">
                  <c:v>1.4378021314575383E-12</c:v>
                </c:pt>
                <c:pt idx="187">
                  <c:v>1.1687498663467305E-12</c:v>
                </c:pt>
                <c:pt idx="188">
                  <c:v>9.5004466901211642E-13</c:v>
                </c:pt>
                <c:pt idx="189">
                  <c:v>7.7226522039282065E-13</c:v>
                </c:pt>
                <c:pt idx="190">
                  <c:v>6.2775318896164818E-13</c:v>
                </c:pt>
                <c:pt idx="191">
                  <c:v>5.1028332734066115E-13</c:v>
                </c:pt>
                <c:pt idx="192">
                  <c:v>4.1479530290010807E-13</c:v>
                </c:pt>
                <c:pt idx="193">
                  <c:v>3.3717571021702107E-13</c:v>
                </c:pt>
                <c:pt idx="194">
                  <c:v>2.7408087498939405E-13</c:v>
                </c:pt>
                <c:pt idx="195">
                  <c:v>2.2279281620434941E-13</c:v>
                </c:pt>
                <c:pt idx="196">
                  <c:v>1.8110216174034663E-13</c:v>
                </c:pt>
                <c:pt idx="197">
                  <c:v>1.4721297367570306E-13</c:v>
                </c:pt>
                <c:pt idx="198">
                  <c:v>1.1966538339567005E-13</c:v>
                </c:pt>
                <c:pt idx="199">
                  <c:v>9.727270379564464E-14</c:v>
                </c:pt>
                <c:pt idx="200">
                  <c:v>7.9070309518246071E-14</c:v>
                </c:pt>
                <c:pt idx="201">
                  <c:v>6.4274083101935638E-14</c:v>
                </c:pt>
                <c:pt idx="202">
                  <c:v>5.2246636996421908E-14</c:v>
                </c:pt>
                <c:pt idx="203">
                  <c:v>4.246985636662743E-14</c:v>
                </c:pt>
                <c:pt idx="204">
                  <c:v>3.4522579892089303E-14</c:v>
                </c:pt>
                <c:pt idx="205">
                  <c:v>2.8062457101743454E-14</c:v>
                </c:pt>
                <c:pt idx="206">
                  <c:v>2.2811200699622222E-14</c:v>
                </c:pt>
                <c:pt idx="207">
                  <c:v>1.8542598585428825E-14</c:v>
                </c:pt>
                <c:pt idx="208">
                  <c:v>1.5072769155287877E-14</c:v>
                </c:pt>
                <c:pt idx="209">
                  <c:v>1.2252240103343829E-14</c:v>
                </c:pt>
                <c:pt idx="210">
                  <c:v>9.9595094971199849E-15</c:v>
                </c:pt>
                <c:pt idx="211">
                  <c:v>8.0958117525098254E-15</c:v>
                </c:pt>
                <c:pt idx="212">
                  <c:v>6.5808630385893191E-15</c:v>
                </c:pt>
                <c:pt idx="213">
                  <c:v>5.3494028340326688E-15</c:v>
                </c:pt>
                <c:pt idx="214">
                  <c:v>4.3483826533017964E-15</c:v>
                </c:pt>
                <c:pt idx="215">
                  <c:v>3.5346808393717053E-15</c:v>
                </c:pt>
                <c:pt idx="216">
                  <c:v>2.8732449814954977E-15</c:v>
                </c:pt>
                <c:pt idx="217">
                  <c:v>2.3355819376202847E-15</c:v>
                </c:pt>
                <c:pt idx="218">
                  <c:v>1.8985304150775462E-15</c:v>
                </c:pt>
                <c:pt idx="219">
                  <c:v>1.5432632351349005E-15</c:v>
                </c:pt>
                <c:pt idx="220">
                  <c:v>1.2544763012510175E-15</c:v>
                </c:pt>
                <c:pt idx="221">
                  <c:v>1.0197293336433766E-15</c:v>
                </c:pt>
                <c:pt idx="222">
                  <c:v>8.2890997052378274E-16</c:v>
                </c:pt>
                <c:pt idx="223">
                  <c:v>6.7379815071008887E-16</c:v>
                </c:pt>
                <c:pt idx="224">
                  <c:v>5.4771201221461183E-16</c:v>
                </c:pt>
                <c:pt idx="225">
                  <c:v>4.4522005293133155E-16</c:v>
                </c:pt>
                <c:pt idx="226">
                  <c:v>3.6190715396343748E-16</c:v>
                </c:pt>
                <c:pt idx="227">
                  <c:v>2.9418438641198497E-16</c:v>
                </c:pt>
                <c:pt idx="228">
                  <c:v>2.3913440853766448E-16</c:v>
                </c:pt>
                <c:pt idx="229">
                  <c:v>1.9438579335945649E-16</c:v>
                </c:pt>
                <c:pt idx="230">
                  <c:v>1.5801087301091562E-16</c:v>
                </c:pt>
                <c:pt idx="231">
                  <c:v>1.2844269922289096E-16</c:v>
                </c:pt>
                <c:pt idx="232">
                  <c:v>1.0440754278044119E-16</c:v>
                </c:pt>
                <c:pt idx="233">
                  <c:v>8.487002418512629E-17</c:v>
                </c:pt>
                <c:pt idx="234">
                  <c:v>6.8988511877259258E-17</c:v>
                </c:pt>
                <c:pt idx="235">
                  <c:v>5.6078866675671845E-17</c:v>
                </c:pt>
                <c:pt idx="236">
                  <c:v>4.5584970628485377E-17</c:v>
                </c:pt>
                <c:pt idx="237">
                  <c:v>3.7054770725267682E-17</c:v>
                </c:pt>
                <c:pt idx="238">
                  <c:v>3.0120805488556189E-17</c:v>
                </c:pt>
                <c:pt idx="239">
                  <c:v>2.4484375574904667E-17</c:v>
                </c:pt>
                <c:pt idx="240">
                  <c:v>1.9902676491196449E-17</c:v>
                </c:pt>
                <c:pt idx="241">
                  <c:v>1.6178339133109222E-17</c:v>
                </c:pt>
                <c:pt idx="242">
                  <c:v>1.3150927576080942E-17</c:v>
                </c:pt>
                <c:pt idx="243">
                  <c:v>1.069002786308192E-17</c:v>
                </c:pt>
                <c:pt idx="244">
                  <c:v>8.6896300699971577E-18</c:v>
                </c:pt>
                <c:pt idx="245">
                  <c:v>7.0635616408608192E-18</c:v>
                </c:pt>
                <c:pt idx="246">
                  <c:v>5.7417752714824958E-18</c:v>
                </c:pt>
                <c:pt idx="247">
                  <c:v>4.6673314319927365E-18</c:v>
                </c:pt>
                <c:pt idx="248">
                  <c:v>3.7939455422891988E-18</c:v>
                </c:pt>
                <c:pt idx="249">
                  <c:v>3.0839941383186698E-18</c:v>
                </c:pt>
                <c:pt idx="250">
                  <c:v>2.506894139404314E-18</c:v>
                </c:pt>
                <c:pt idx="251">
                  <c:v>2.0377853991661237E-18</c:v>
                </c:pt>
                <c:pt idx="252">
                  <c:v>1.6564597873452159E-18</c:v>
                </c:pt>
                <c:pt idx="253">
                  <c:v>1.3464906698293965E-18</c:v>
                </c:pt>
                <c:pt idx="254">
                  <c:v>1.0945252868730033E-18</c:v>
                </c:pt>
                <c:pt idx="255">
                  <c:v>8.8970954678521306E-19</c:v>
                </c:pt>
                <c:pt idx="256">
                  <c:v>7.2322045651613699E-19</c:v>
                </c:pt>
                <c:pt idx="257">
                  <c:v>5.8788604732110384E-19</c:v>
                </c:pt>
                <c:pt idx="258">
                  <c:v>4.7787642277112452E-19</c:v>
                </c:pt>
                <c:pt idx="259">
                  <c:v>3.8845262016533778E-19</c:v>
                </c:pt>
                <c:pt idx="260">
                  <c:v>3.157624668701985E-19</c:v>
                </c:pt>
                <c:pt idx="261">
                  <c:v>2.5667463754399495E-19</c:v>
                </c:pt>
                <c:pt idx="262">
                  <c:v>2.0864376381193983E-19</c:v>
                </c:pt>
                <c:pt idx="263">
                  <c:v>1.6960078562554104E-19</c:v>
                </c:pt>
                <c:pt idx="264">
                  <c:v>1.3786382089391093E-19</c:v>
                </c:pt>
                <c:pt idx="265">
                  <c:v>1.120657138548424E-19</c:v>
                </c:pt>
                <c:pt idx="266">
                  <c:v>9.1095141135393419E-20</c:v>
                </c:pt>
                <c:pt idx="267">
                  <c:v>7.4048738485938555E-20</c:v>
                </c:pt>
                <c:pt idx="268">
                  <c:v>6.0192185917021543E-20</c:v>
                </c:pt>
                <c:pt idx="269">
                  <c:v>4.8928574875820379E-20</c:v>
                </c:pt>
                <c:pt idx="270">
                  <c:v>3.977269479262704E-20</c:v>
                </c:pt>
                <c:pt idx="271">
                  <c:v>3.2330131320648629E-20</c:v>
                </c:pt>
                <c:pt idx="272">
                  <c:v>2.6280275869166122E-20</c:v>
                </c:pt>
                <c:pt idx="273">
                  <c:v>2.1362514519647759E-20</c:v>
                </c:pt>
                <c:pt idx="274">
                  <c:v>1.7365001374951001E-20</c:v>
                </c:pt>
                <c:pt idx="275">
                  <c:v>1.411553272320595E-20</c:v>
                </c:pt>
                <c:pt idx="276">
                  <c:v>1.1474128896258737E-20</c:v>
                </c:pt>
                <c:pt idx="277">
                  <c:v>9.3270042661243486E-21</c:v>
                </c:pt>
                <c:pt idx="278">
                  <c:v>7.5816656207049238E-21</c:v>
                </c:pt>
                <c:pt idx="279">
                  <c:v>6.1629277680243126E-21</c:v>
                </c:pt>
                <c:pt idx="280">
                  <c:v>5.0096747303336888E-21</c:v>
                </c:pt>
                <c:pt idx="281">
                  <c:v>4.0722270077472228E-21</c:v>
                </c:pt>
                <c:pt idx="282">
                  <c:v>3.3102014991542819E-21</c:v>
                </c:pt>
                <c:pt idx="283">
                  <c:v>2.6907718907018803E-21</c:v>
                </c:pt>
                <c:pt idx="284">
                  <c:v>2.1872545733669604E-21</c:v>
                </c:pt>
                <c:pt idx="285">
                  <c:v>1.7779591741858022E-21</c:v>
                </c:pt>
                <c:pt idx="286">
                  <c:v>1.4452541846582337E-21</c:v>
                </c:pt>
                <c:pt idx="287">
                  <c:v>1.1748074357380347E-21</c:v>
                </c:pt>
                <c:pt idx="288">
                  <c:v>9.5496870081144425E-22</c:v>
                </c:pt>
                <c:pt idx="289">
                  <c:v>7.7626783061394666E-22</c:v>
                </c:pt>
                <c:pt idx="290">
                  <c:v>6.310068008868313E-22</c:v>
                </c:pt>
                <c:pt idx="291">
                  <c:v>5.1292809912079274E-22</c:v>
                </c:pt>
                <c:pt idx="292">
                  <c:v>4.1694516524688758E-22</c:v>
                </c:pt>
                <c:pt idx="293">
                  <c:v>3.3892327427711249E-22</c:v>
                </c:pt>
                <c:pt idx="294">
                  <c:v>2.755014218205431E-22</c:v>
                </c:pt>
                <c:pt idx="295">
                  <c:v>2.2394753971095584E-22</c:v>
                </c:pt>
                <c:pt idx="296">
                  <c:v>1.8204080476673043E-22</c:v>
                </c:pt>
                <c:pt idx="297">
                  <c:v>1.4797597081392572E-22</c:v>
                </c:pt>
                <c:pt idx="298">
                  <c:v>1.2028560281516423E-22</c:v>
                </c:pt>
                <c:pt idx="299">
                  <c:v>9.7776863128684623E-23</c:v>
                </c:pt>
                <c:pt idx="300">
                  <c:v>7.9480126794362063E-23</c:v>
                </c:pt>
                <c:pt idx="301">
                  <c:v>6.460721231089113E-23</c:v>
                </c:pt>
                <c:pt idx="302">
                  <c:v>5.251742858166467E-23</c:v>
                </c:pt>
                <c:pt idx="303">
                  <c:v>4.2689975409530354E-23</c:v>
                </c:pt>
                <c:pt idx="304">
                  <c:v>3.4701508616942642E-23</c:v>
                </c:pt>
                <c:pt idx="305">
                  <c:v>2.8207903348262721E-23</c:v>
                </c:pt>
                <c:pt idx="306">
                  <c:v>2.2929429959031985E-23</c:v>
                </c:pt>
                <c:pt idx="307">
                  <c:v>1.8638703903476549E-23</c:v>
                </c:pt>
                <c:pt idx="308">
                  <c:v>1.5150890528991512E-23</c:v>
                </c:pt>
                <c:pt idx="309">
                  <c:v>1.2315742822582658E-23</c:v>
                </c:pt>
                <c:pt idx="310">
                  <c:v>1.0011129113616029E-23</c:v>
                </c:pt>
                <c:pt idx="311">
                  <c:v>8.13777192113154E-24</c:v>
                </c:pt>
                <c:pt idx="312">
                  <c:v>6.6149713073111082E-24</c:v>
                </c:pt>
                <c:pt idx="313">
                  <c:v>5.3771285089622894E-24</c:v>
                </c:pt>
                <c:pt idx="314">
                  <c:v>4.3709200930227386E-24</c:v>
                </c:pt>
                <c:pt idx="315">
                  <c:v>3.5530009051758542E-24</c:v>
                </c:pt>
                <c:pt idx="316">
                  <c:v>2.8881368598642937E-24</c:v>
                </c:pt>
                <c:pt idx="317">
                  <c:v>2.3476871365710874E-24</c:v>
                </c:pt>
                <c:pt idx="318">
                  <c:v>1.908370398859952E-24</c:v>
                </c:pt>
                <c:pt idx="319">
                  <c:v>1.5512618877164502E-24</c:v>
                </c:pt>
                <c:pt idx="320">
                  <c:v>1.2609781862678127E-24</c:v>
                </c:pt>
                <c:pt idx="321">
                  <c:v>1.0250145374124638E-24</c:v>
                </c:pt>
                <c:pt idx="322">
                  <c:v>8.3320616752028727E-25</c:v>
                </c:pt>
                <c:pt idx="323">
                  <c:v>6.7729041126222313E-25</c:v>
                </c:pt>
                <c:pt idx="324">
                  <c:v>5.5055077490959906E-25</c:v>
                </c:pt>
                <c:pt idx="325">
                  <c:v>4.4752760516523519E-25</c:v>
                </c:pt>
                <c:pt idx="326">
                  <c:v>3.6378289980214267E-25</c:v>
                </c:pt>
                <c:pt idx="327">
                  <c:v>2.957091286907189E-25</c:v>
                </c:pt>
                <c:pt idx="328">
                  <c:v>2.4037382966209757E-25</c:v>
                </c:pt>
                <c:pt idx="329">
                  <c:v>1.9539328475332443E-25</c:v>
                </c:pt>
                <c:pt idx="330">
                  <c:v>1.5882983509628611E-25</c:v>
                </c:pt>
                <c:pt idx="331">
                  <c:v>1.2910841101095839E-25</c:v>
                </c:pt>
                <c:pt idx="332">
                  <c:v>1.0494868161053912E-25</c:v>
                </c:pt>
                <c:pt idx="333">
                  <c:v>8.5309901078834053E-26</c:v>
                </c:pt>
                <c:pt idx="334">
                  <c:v>6.9346075723828876E-26</c:v>
                </c:pt>
                <c:pt idx="335">
                  <c:v>5.6369520506783511E-26</c:v>
                </c:pt>
                <c:pt idx="336">
                  <c:v>4.5821235145578946E-26</c:v>
                </c:pt>
                <c:pt idx="337">
                  <c:v>3.7246823662687971E-26</c:v>
                </c:pt>
                <c:pt idx="338">
                  <c:v>3.0276920047041304E-26</c:v>
                </c:pt>
                <c:pt idx="339">
                  <c:v>2.4611276812127964E-26</c:v>
                </c:pt>
                <c:pt idx="340">
                  <c:v>2.0005831021850543E-26</c:v>
                </c:pt>
                <c:pt idx="341">
                  <c:v>1.6262190618148276E-26</c:v>
                </c:pt>
                <c:pt idx="342">
                  <c:v>1.321908814545847E-26</c:v>
                </c:pt>
                <c:pt idx="343">
                  <c:v>1.0745433718037318E-26</c:v>
                </c:pt>
                <c:pt idx="344">
                  <c:v>8.7346679678811332E-27</c:v>
                </c:pt>
                <c:pt idx="345">
                  <c:v>7.1001717111763169E-27</c:v>
                </c:pt>
                <c:pt idx="346">
                  <c:v>5.7715345922207442E-27</c:v>
                </c:pt>
                <c:pt idx="347">
                  <c:v>4.6915219665415607E-27</c:v>
                </c:pt>
                <c:pt idx="348">
                  <c:v>3.8136093634800414E-27</c:v>
                </c:pt>
                <c:pt idx="349">
                  <c:v>3.0999783185377972E-27</c:v>
                </c:pt>
                <c:pt idx="350">
                  <c:v>2.5198872405313993E-27</c:v>
                </c:pt>
                <c:pt idx="351">
                  <c:v>2.0483471342431998E-27</c:v>
                </c:pt>
                <c:pt idx="352">
                  <c:v>1.6650451317327697E-27</c:v>
                </c:pt>
                <c:pt idx="353">
                  <c:v>1.3534694605029934E-27</c:v>
                </c:pt>
                <c:pt idx="354">
                  <c:v>1.1001981541532597E-27</c:v>
                </c:pt>
                <c:pt idx="355">
                  <c:v>8.9432086480355618E-28</c:v>
                </c:pt>
                <c:pt idx="356">
                  <c:v>7.2696887029276507E-28</c:v>
                </c:pt>
                <c:pt idx="357">
                  <c:v>5.9093302993755407E-28</c:v>
                </c:pt>
                <c:pt idx="358">
                  <c:v>4.8035323126084827E-28</c:v>
                </c:pt>
                <c:pt idx="359">
                  <c:v>3.9046594976611982E-28</c:v>
                </c:pt>
                <c:pt idx="360">
                  <c:v>3.1739904721066612E-28</c:v>
                </c:pt>
                <c:pt idx="361">
                  <c:v>2.5800496875740617E-28</c:v>
                </c:pt>
                <c:pt idx="362">
                  <c:v>2.0972515352047717E-28</c:v>
                </c:pt>
                <c:pt idx="363">
                  <c:v>1.7047981762143917E-28</c:v>
                </c:pt>
                <c:pt idx="364">
                  <c:v>1.385783618625482E-28</c:v>
                </c:pt>
                <c:pt idx="365">
                  <c:v>1.1264654458483128E-28</c:v>
                </c:pt>
                <c:pt idx="366">
                  <c:v>9.1567282484465153E-29</c:v>
                </c:pt>
                <c:pt idx="367">
                  <c:v>7.443252922219581E-29</c:v>
                </c:pt>
                <c:pt idx="368">
                  <c:v>6.0504158866492045E-29</c:v>
                </c:pt>
                <c:pt idx="369">
                  <c:v>4.9182169118741563E-29</c:v>
                </c:pt>
                <c:pt idx="370">
                  <c:v>3.9978834588246875E-29</c:v>
                </c:pt>
                <c:pt idx="371">
                  <c:v>3.2497696699297211E-29</c:v>
                </c:pt>
                <c:pt idx="372">
                  <c:v>2.6416485163626781E-29</c:v>
                </c:pt>
                <c:pt idx="373">
                  <c:v>2.1473235314403219E-29</c:v>
                </c:pt>
                <c:pt idx="374">
                  <c:v>1.7455003268285979E-29</c:v>
                </c:pt>
                <c:pt idx="375">
                  <c:v>1.4188692790578761E-29</c:v>
                </c:pt>
                <c:pt idx="376">
                  <c:v>1.1533598705833444E-29</c:v>
                </c:pt>
                <c:pt idx="377">
                  <c:v>9.3753456411101011E-30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541-48FD-886A-83A22A6000C1}"/>
            </c:ext>
          </c:extLst>
        </c:ser>
        <c:ser>
          <c:idx val="1"/>
          <c:order val="1"/>
          <c:tx>
            <c:strRef>
              <c:f>合成波のつくり方!$CD$42</c:f>
              <c:strCache>
                <c:ptCount val="1"/>
                <c:pt idx="0">
                  <c:v>y2</c:v>
                </c:pt>
              </c:strCache>
            </c:strRef>
          </c:tx>
          <c:spPr>
            <a:ln w="9525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合成波のつくり方!$CB$43:$CB$420</c:f>
              <c:numCache>
                <c:formatCode>#,##0_);[Red]\(#,##0\)</c:formatCode>
                <c:ptCount val="378"/>
                <c:pt idx="0">
                  <c:v>0</c:v>
                </c:pt>
                <c:pt idx="1">
                  <c:v>0.9</c:v>
                </c:pt>
                <c:pt idx="2">
                  <c:v>1.8</c:v>
                </c:pt>
                <c:pt idx="3">
                  <c:v>2.7</c:v>
                </c:pt>
                <c:pt idx="4">
                  <c:v>3.6</c:v>
                </c:pt>
                <c:pt idx="5">
                  <c:v>4.5</c:v>
                </c:pt>
                <c:pt idx="6">
                  <c:v>5.4</c:v>
                </c:pt>
                <c:pt idx="7">
                  <c:v>6.3000000000000007</c:v>
                </c:pt>
                <c:pt idx="8">
                  <c:v>7.2000000000000011</c:v>
                </c:pt>
                <c:pt idx="9">
                  <c:v>8.1000000000000014</c:v>
                </c:pt>
                <c:pt idx="10">
                  <c:v>9.0000000000000018</c:v>
                </c:pt>
                <c:pt idx="11">
                  <c:v>9.9000000000000021</c:v>
                </c:pt>
                <c:pt idx="12">
                  <c:v>10.800000000000002</c:v>
                </c:pt>
                <c:pt idx="13">
                  <c:v>11.700000000000003</c:v>
                </c:pt>
                <c:pt idx="14">
                  <c:v>12.600000000000003</c:v>
                </c:pt>
                <c:pt idx="15">
                  <c:v>13.500000000000004</c:v>
                </c:pt>
                <c:pt idx="16">
                  <c:v>14.400000000000004</c:v>
                </c:pt>
                <c:pt idx="17">
                  <c:v>15.300000000000004</c:v>
                </c:pt>
                <c:pt idx="18">
                  <c:v>16.200000000000003</c:v>
                </c:pt>
                <c:pt idx="19">
                  <c:v>17.100000000000001</c:v>
                </c:pt>
                <c:pt idx="20">
                  <c:v>18</c:v>
                </c:pt>
                <c:pt idx="21">
                  <c:v>18.899999999999999</c:v>
                </c:pt>
                <c:pt idx="22">
                  <c:v>19.799999999999997</c:v>
                </c:pt>
                <c:pt idx="23">
                  <c:v>20.699999999999996</c:v>
                </c:pt>
                <c:pt idx="24">
                  <c:v>21.599999999999994</c:v>
                </c:pt>
                <c:pt idx="25">
                  <c:v>22.499999999999993</c:v>
                </c:pt>
                <c:pt idx="26">
                  <c:v>23.399999999999991</c:v>
                </c:pt>
                <c:pt idx="27">
                  <c:v>24.29999999999999</c:v>
                </c:pt>
                <c:pt idx="28">
                  <c:v>25.199999999999989</c:v>
                </c:pt>
                <c:pt idx="29">
                  <c:v>26.099999999999987</c:v>
                </c:pt>
                <c:pt idx="30">
                  <c:v>26.999999999999986</c:v>
                </c:pt>
                <c:pt idx="31">
                  <c:v>27.899999999999984</c:v>
                </c:pt>
                <c:pt idx="32">
                  <c:v>28.799999999999983</c:v>
                </c:pt>
                <c:pt idx="33">
                  <c:v>29.699999999999982</c:v>
                </c:pt>
                <c:pt idx="34">
                  <c:v>30.59999999999998</c:v>
                </c:pt>
                <c:pt idx="35">
                  <c:v>31.499999999999979</c:v>
                </c:pt>
                <c:pt idx="36">
                  <c:v>32.399999999999977</c:v>
                </c:pt>
                <c:pt idx="37">
                  <c:v>33.299999999999976</c:v>
                </c:pt>
                <c:pt idx="38">
                  <c:v>34.199999999999974</c:v>
                </c:pt>
                <c:pt idx="39">
                  <c:v>35.099999999999973</c:v>
                </c:pt>
                <c:pt idx="40">
                  <c:v>35.999999999999972</c:v>
                </c:pt>
                <c:pt idx="41">
                  <c:v>36.89999999999997</c:v>
                </c:pt>
                <c:pt idx="42">
                  <c:v>37.799999999999969</c:v>
                </c:pt>
                <c:pt idx="43">
                  <c:v>38.699999999999967</c:v>
                </c:pt>
                <c:pt idx="44">
                  <c:v>39.599999999999966</c:v>
                </c:pt>
                <c:pt idx="45">
                  <c:v>40.499999999999964</c:v>
                </c:pt>
                <c:pt idx="46">
                  <c:v>41.399999999999963</c:v>
                </c:pt>
                <c:pt idx="47">
                  <c:v>42.299999999999962</c:v>
                </c:pt>
                <c:pt idx="48">
                  <c:v>43.19999999999996</c:v>
                </c:pt>
                <c:pt idx="49">
                  <c:v>44.099999999999959</c:v>
                </c:pt>
                <c:pt idx="50">
                  <c:v>44.999999999999957</c:v>
                </c:pt>
                <c:pt idx="51">
                  <c:v>45.899999999999956</c:v>
                </c:pt>
                <c:pt idx="52">
                  <c:v>46.799999999999955</c:v>
                </c:pt>
                <c:pt idx="53">
                  <c:v>47.699999999999953</c:v>
                </c:pt>
                <c:pt idx="54">
                  <c:v>48.599999999999952</c:v>
                </c:pt>
                <c:pt idx="55">
                  <c:v>49.49999999999995</c:v>
                </c:pt>
                <c:pt idx="56">
                  <c:v>50.399999999999949</c:v>
                </c:pt>
                <c:pt idx="57">
                  <c:v>51.299999999999947</c:v>
                </c:pt>
                <c:pt idx="58">
                  <c:v>52.199999999999946</c:v>
                </c:pt>
                <c:pt idx="59">
                  <c:v>53.099999999999945</c:v>
                </c:pt>
                <c:pt idx="60">
                  <c:v>53.999999999999943</c:v>
                </c:pt>
                <c:pt idx="61">
                  <c:v>54.899999999999942</c:v>
                </c:pt>
                <c:pt idx="62">
                  <c:v>55.79999999999994</c:v>
                </c:pt>
                <c:pt idx="63">
                  <c:v>56.699999999999939</c:v>
                </c:pt>
                <c:pt idx="64">
                  <c:v>57.599999999999937</c:v>
                </c:pt>
                <c:pt idx="65">
                  <c:v>58.499999999999936</c:v>
                </c:pt>
                <c:pt idx="66">
                  <c:v>59.399999999999935</c:v>
                </c:pt>
                <c:pt idx="67">
                  <c:v>60.299999999999933</c:v>
                </c:pt>
                <c:pt idx="68">
                  <c:v>61.199999999999932</c:v>
                </c:pt>
                <c:pt idx="69">
                  <c:v>62.09999999999993</c:v>
                </c:pt>
                <c:pt idx="70">
                  <c:v>62.999999999999929</c:v>
                </c:pt>
                <c:pt idx="71">
                  <c:v>63.899999999999928</c:v>
                </c:pt>
                <c:pt idx="72">
                  <c:v>64.799999999999926</c:v>
                </c:pt>
                <c:pt idx="73">
                  <c:v>65.699999999999932</c:v>
                </c:pt>
                <c:pt idx="74">
                  <c:v>66.599999999999937</c:v>
                </c:pt>
                <c:pt idx="75">
                  <c:v>67.499999999999943</c:v>
                </c:pt>
                <c:pt idx="76">
                  <c:v>68.399999999999949</c:v>
                </c:pt>
                <c:pt idx="77">
                  <c:v>69.299999999999955</c:v>
                </c:pt>
                <c:pt idx="78">
                  <c:v>70.19999999999996</c:v>
                </c:pt>
                <c:pt idx="79">
                  <c:v>71.099999999999966</c:v>
                </c:pt>
                <c:pt idx="80">
                  <c:v>71.999999999999972</c:v>
                </c:pt>
                <c:pt idx="81">
                  <c:v>72.899999999999977</c:v>
                </c:pt>
                <c:pt idx="82">
                  <c:v>73.799999999999983</c:v>
                </c:pt>
                <c:pt idx="83">
                  <c:v>74.699999999999989</c:v>
                </c:pt>
                <c:pt idx="84">
                  <c:v>75.599999999999994</c:v>
                </c:pt>
                <c:pt idx="85">
                  <c:v>76.5</c:v>
                </c:pt>
                <c:pt idx="86">
                  <c:v>77.400000000000006</c:v>
                </c:pt>
                <c:pt idx="87">
                  <c:v>78.300000000000011</c:v>
                </c:pt>
                <c:pt idx="88">
                  <c:v>79.200000000000017</c:v>
                </c:pt>
                <c:pt idx="89">
                  <c:v>80.100000000000023</c:v>
                </c:pt>
                <c:pt idx="90">
                  <c:v>81.000000000000028</c:v>
                </c:pt>
                <c:pt idx="91">
                  <c:v>81.900000000000034</c:v>
                </c:pt>
                <c:pt idx="92">
                  <c:v>82.80000000000004</c:v>
                </c:pt>
                <c:pt idx="93">
                  <c:v>83.700000000000045</c:v>
                </c:pt>
                <c:pt idx="94">
                  <c:v>84.600000000000051</c:v>
                </c:pt>
                <c:pt idx="95">
                  <c:v>85.500000000000057</c:v>
                </c:pt>
                <c:pt idx="96">
                  <c:v>86.400000000000063</c:v>
                </c:pt>
                <c:pt idx="97">
                  <c:v>87.300000000000068</c:v>
                </c:pt>
                <c:pt idx="98">
                  <c:v>88.200000000000074</c:v>
                </c:pt>
                <c:pt idx="99">
                  <c:v>89.10000000000008</c:v>
                </c:pt>
                <c:pt idx="100">
                  <c:v>90.000000000000085</c:v>
                </c:pt>
                <c:pt idx="101">
                  <c:v>90.900000000000091</c:v>
                </c:pt>
                <c:pt idx="102">
                  <c:v>91.800000000000097</c:v>
                </c:pt>
                <c:pt idx="103">
                  <c:v>92.700000000000102</c:v>
                </c:pt>
                <c:pt idx="104">
                  <c:v>93.600000000000108</c:v>
                </c:pt>
                <c:pt idx="105">
                  <c:v>94.500000000000114</c:v>
                </c:pt>
                <c:pt idx="106">
                  <c:v>95.400000000000119</c:v>
                </c:pt>
                <c:pt idx="107">
                  <c:v>96.300000000000125</c:v>
                </c:pt>
                <c:pt idx="108">
                  <c:v>97.200000000000131</c:v>
                </c:pt>
                <c:pt idx="109">
                  <c:v>98.100000000000136</c:v>
                </c:pt>
                <c:pt idx="110">
                  <c:v>99.000000000000142</c:v>
                </c:pt>
                <c:pt idx="111">
                  <c:v>99.900000000000148</c:v>
                </c:pt>
                <c:pt idx="112">
                  <c:v>100.80000000000015</c:v>
                </c:pt>
                <c:pt idx="113">
                  <c:v>101.70000000000016</c:v>
                </c:pt>
                <c:pt idx="114">
                  <c:v>102.60000000000016</c:v>
                </c:pt>
                <c:pt idx="115">
                  <c:v>103.50000000000017</c:v>
                </c:pt>
                <c:pt idx="116">
                  <c:v>104.40000000000018</c:v>
                </c:pt>
                <c:pt idx="117">
                  <c:v>105.30000000000018</c:v>
                </c:pt>
                <c:pt idx="118">
                  <c:v>106.20000000000019</c:v>
                </c:pt>
                <c:pt idx="119">
                  <c:v>107.10000000000019</c:v>
                </c:pt>
                <c:pt idx="120">
                  <c:v>108.0000000000002</c:v>
                </c:pt>
                <c:pt idx="121">
                  <c:v>108.9000000000002</c:v>
                </c:pt>
                <c:pt idx="122">
                  <c:v>109.80000000000021</c:v>
                </c:pt>
                <c:pt idx="123">
                  <c:v>110.70000000000022</c:v>
                </c:pt>
                <c:pt idx="124">
                  <c:v>111.60000000000022</c:v>
                </c:pt>
                <c:pt idx="125">
                  <c:v>112.50000000000023</c:v>
                </c:pt>
                <c:pt idx="126">
                  <c:v>113.40000000000023</c:v>
                </c:pt>
                <c:pt idx="127">
                  <c:v>114.30000000000024</c:v>
                </c:pt>
                <c:pt idx="128">
                  <c:v>115.20000000000024</c:v>
                </c:pt>
                <c:pt idx="129">
                  <c:v>116.10000000000025</c:v>
                </c:pt>
                <c:pt idx="130">
                  <c:v>117.00000000000026</c:v>
                </c:pt>
                <c:pt idx="131">
                  <c:v>117.90000000000026</c:v>
                </c:pt>
                <c:pt idx="132">
                  <c:v>118.80000000000027</c:v>
                </c:pt>
                <c:pt idx="133">
                  <c:v>119.70000000000027</c:v>
                </c:pt>
                <c:pt idx="134">
                  <c:v>120.60000000000028</c:v>
                </c:pt>
                <c:pt idx="135">
                  <c:v>121.50000000000028</c:v>
                </c:pt>
                <c:pt idx="136">
                  <c:v>122.40000000000029</c:v>
                </c:pt>
                <c:pt idx="137">
                  <c:v>123.3000000000003</c:v>
                </c:pt>
                <c:pt idx="138">
                  <c:v>124.2000000000003</c:v>
                </c:pt>
                <c:pt idx="139">
                  <c:v>125.10000000000031</c:v>
                </c:pt>
                <c:pt idx="140">
                  <c:v>126.00000000000031</c:v>
                </c:pt>
                <c:pt idx="141">
                  <c:v>126.90000000000032</c:v>
                </c:pt>
                <c:pt idx="142">
                  <c:v>127.80000000000032</c:v>
                </c:pt>
                <c:pt idx="143">
                  <c:v>128.70000000000033</c:v>
                </c:pt>
                <c:pt idx="144">
                  <c:v>129.60000000000034</c:v>
                </c:pt>
                <c:pt idx="145">
                  <c:v>130.50000000000034</c:v>
                </c:pt>
                <c:pt idx="146">
                  <c:v>131.40000000000035</c:v>
                </c:pt>
                <c:pt idx="147">
                  <c:v>132.30000000000035</c:v>
                </c:pt>
                <c:pt idx="148">
                  <c:v>133.20000000000036</c:v>
                </c:pt>
                <c:pt idx="149">
                  <c:v>134.10000000000036</c:v>
                </c:pt>
                <c:pt idx="150">
                  <c:v>135.00000000000037</c:v>
                </c:pt>
                <c:pt idx="151">
                  <c:v>135.90000000000038</c:v>
                </c:pt>
                <c:pt idx="152">
                  <c:v>136.80000000000038</c:v>
                </c:pt>
                <c:pt idx="153">
                  <c:v>137.70000000000039</c:v>
                </c:pt>
                <c:pt idx="154">
                  <c:v>138.60000000000039</c:v>
                </c:pt>
                <c:pt idx="155">
                  <c:v>139.5000000000004</c:v>
                </c:pt>
                <c:pt idx="156">
                  <c:v>140.4000000000004</c:v>
                </c:pt>
                <c:pt idx="157">
                  <c:v>141.30000000000041</c:v>
                </c:pt>
                <c:pt idx="158">
                  <c:v>142.20000000000041</c:v>
                </c:pt>
                <c:pt idx="159">
                  <c:v>143.10000000000042</c:v>
                </c:pt>
                <c:pt idx="160">
                  <c:v>144.00000000000043</c:v>
                </c:pt>
                <c:pt idx="161">
                  <c:v>144.90000000000043</c:v>
                </c:pt>
                <c:pt idx="162">
                  <c:v>145.80000000000044</c:v>
                </c:pt>
                <c:pt idx="163">
                  <c:v>146.70000000000044</c:v>
                </c:pt>
                <c:pt idx="164">
                  <c:v>147.60000000000045</c:v>
                </c:pt>
                <c:pt idx="165">
                  <c:v>148.50000000000045</c:v>
                </c:pt>
                <c:pt idx="166">
                  <c:v>149.40000000000046</c:v>
                </c:pt>
                <c:pt idx="167">
                  <c:v>150.30000000000047</c:v>
                </c:pt>
                <c:pt idx="168">
                  <c:v>151.20000000000047</c:v>
                </c:pt>
                <c:pt idx="169">
                  <c:v>152.10000000000048</c:v>
                </c:pt>
                <c:pt idx="170">
                  <c:v>153.00000000000048</c:v>
                </c:pt>
                <c:pt idx="171">
                  <c:v>153.90000000000049</c:v>
                </c:pt>
                <c:pt idx="172">
                  <c:v>154.80000000000049</c:v>
                </c:pt>
                <c:pt idx="173">
                  <c:v>155.7000000000005</c:v>
                </c:pt>
                <c:pt idx="174">
                  <c:v>156.60000000000051</c:v>
                </c:pt>
                <c:pt idx="175">
                  <c:v>157.50000000000051</c:v>
                </c:pt>
                <c:pt idx="176">
                  <c:v>158.40000000000052</c:v>
                </c:pt>
                <c:pt idx="177">
                  <c:v>159.30000000000052</c:v>
                </c:pt>
                <c:pt idx="178">
                  <c:v>160.20000000000053</c:v>
                </c:pt>
                <c:pt idx="179">
                  <c:v>161.10000000000053</c:v>
                </c:pt>
                <c:pt idx="180">
                  <c:v>162.00000000000054</c:v>
                </c:pt>
                <c:pt idx="181">
                  <c:v>162.90000000000055</c:v>
                </c:pt>
                <c:pt idx="182">
                  <c:v>163.80000000000055</c:v>
                </c:pt>
                <c:pt idx="183">
                  <c:v>164.70000000000056</c:v>
                </c:pt>
                <c:pt idx="184">
                  <c:v>165.60000000000056</c:v>
                </c:pt>
                <c:pt idx="185">
                  <c:v>166.50000000000057</c:v>
                </c:pt>
                <c:pt idx="186">
                  <c:v>167.40000000000057</c:v>
                </c:pt>
                <c:pt idx="187">
                  <c:v>168.30000000000058</c:v>
                </c:pt>
                <c:pt idx="188">
                  <c:v>169.20000000000059</c:v>
                </c:pt>
                <c:pt idx="189">
                  <c:v>170.10000000000059</c:v>
                </c:pt>
                <c:pt idx="190">
                  <c:v>171.0000000000006</c:v>
                </c:pt>
                <c:pt idx="191">
                  <c:v>171.9000000000006</c:v>
                </c:pt>
                <c:pt idx="192">
                  <c:v>172.80000000000061</c:v>
                </c:pt>
                <c:pt idx="193">
                  <c:v>173.70000000000061</c:v>
                </c:pt>
                <c:pt idx="194">
                  <c:v>174.60000000000062</c:v>
                </c:pt>
                <c:pt idx="195">
                  <c:v>175.50000000000063</c:v>
                </c:pt>
                <c:pt idx="196">
                  <c:v>176.40000000000063</c:v>
                </c:pt>
                <c:pt idx="197">
                  <c:v>177.30000000000064</c:v>
                </c:pt>
                <c:pt idx="198">
                  <c:v>178.20000000000064</c:v>
                </c:pt>
                <c:pt idx="199">
                  <c:v>179.10000000000065</c:v>
                </c:pt>
                <c:pt idx="200">
                  <c:v>180.00000000000065</c:v>
                </c:pt>
                <c:pt idx="201">
                  <c:v>180.90000000000066</c:v>
                </c:pt>
                <c:pt idx="202">
                  <c:v>181.80000000000067</c:v>
                </c:pt>
                <c:pt idx="203">
                  <c:v>182.70000000000067</c:v>
                </c:pt>
                <c:pt idx="204">
                  <c:v>183.60000000000068</c:v>
                </c:pt>
                <c:pt idx="205">
                  <c:v>184.50000000000068</c:v>
                </c:pt>
                <c:pt idx="206">
                  <c:v>185.40000000000069</c:v>
                </c:pt>
                <c:pt idx="207">
                  <c:v>186.30000000000069</c:v>
                </c:pt>
                <c:pt idx="208">
                  <c:v>187.2000000000007</c:v>
                </c:pt>
                <c:pt idx="209">
                  <c:v>188.1000000000007</c:v>
                </c:pt>
                <c:pt idx="210">
                  <c:v>189.00000000000071</c:v>
                </c:pt>
                <c:pt idx="211">
                  <c:v>189.90000000000072</c:v>
                </c:pt>
                <c:pt idx="212">
                  <c:v>190.80000000000072</c:v>
                </c:pt>
                <c:pt idx="213">
                  <c:v>191.70000000000073</c:v>
                </c:pt>
                <c:pt idx="214">
                  <c:v>192.60000000000073</c:v>
                </c:pt>
                <c:pt idx="215">
                  <c:v>193.50000000000074</c:v>
                </c:pt>
                <c:pt idx="216">
                  <c:v>194.40000000000074</c:v>
                </c:pt>
                <c:pt idx="217">
                  <c:v>195.30000000000075</c:v>
                </c:pt>
                <c:pt idx="218">
                  <c:v>196.20000000000076</c:v>
                </c:pt>
                <c:pt idx="219">
                  <c:v>197.10000000000076</c:v>
                </c:pt>
                <c:pt idx="220">
                  <c:v>198.00000000000077</c:v>
                </c:pt>
                <c:pt idx="221">
                  <c:v>198.90000000000077</c:v>
                </c:pt>
                <c:pt idx="222">
                  <c:v>199.80000000000078</c:v>
                </c:pt>
                <c:pt idx="223">
                  <c:v>200.70000000000078</c:v>
                </c:pt>
                <c:pt idx="224">
                  <c:v>201.60000000000079</c:v>
                </c:pt>
                <c:pt idx="225">
                  <c:v>202.5000000000008</c:v>
                </c:pt>
                <c:pt idx="226">
                  <c:v>203.4000000000008</c:v>
                </c:pt>
                <c:pt idx="227">
                  <c:v>204.30000000000081</c:v>
                </c:pt>
                <c:pt idx="228">
                  <c:v>205.20000000000081</c:v>
                </c:pt>
                <c:pt idx="229">
                  <c:v>206.10000000000082</c:v>
                </c:pt>
                <c:pt idx="230">
                  <c:v>207.00000000000082</c:v>
                </c:pt>
                <c:pt idx="231">
                  <c:v>207.90000000000083</c:v>
                </c:pt>
                <c:pt idx="232">
                  <c:v>208.80000000000084</c:v>
                </c:pt>
                <c:pt idx="233">
                  <c:v>209.70000000000084</c:v>
                </c:pt>
                <c:pt idx="234">
                  <c:v>210.60000000000085</c:v>
                </c:pt>
                <c:pt idx="235">
                  <c:v>211.50000000000085</c:v>
                </c:pt>
                <c:pt idx="236">
                  <c:v>212.40000000000086</c:v>
                </c:pt>
                <c:pt idx="237">
                  <c:v>213.30000000000086</c:v>
                </c:pt>
                <c:pt idx="238">
                  <c:v>214.20000000000087</c:v>
                </c:pt>
                <c:pt idx="239">
                  <c:v>215.10000000000088</c:v>
                </c:pt>
                <c:pt idx="240">
                  <c:v>216.00000000000088</c:v>
                </c:pt>
                <c:pt idx="241">
                  <c:v>216.90000000000089</c:v>
                </c:pt>
                <c:pt idx="242">
                  <c:v>217.80000000000089</c:v>
                </c:pt>
                <c:pt idx="243">
                  <c:v>218.7000000000009</c:v>
                </c:pt>
                <c:pt idx="244">
                  <c:v>219.6000000000009</c:v>
                </c:pt>
                <c:pt idx="245">
                  <c:v>220.50000000000091</c:v>
                </c:pt>
                <c:pt idx="246">
                  <c:v>221.40000000000092</c:v>
                </c:pt>
                <c:pt idx="247">
                  <c:v>222.30000000000092</c:v>
                </c:pt>
                <c:pt idx="248">
                  <c:v>223.20000000000093</c:v>
                </c:pt>
                <c:pt idx="249">
                  <c:v>224.10000000000093</c:v>
                </c:pt>
                <c:pt idx="250">
                  <c:v>225.00000000000094</c:v>
                </c:pt>
                <c:pt idx="251">
                  <c:v>225.90000000000094</c:v>
                </c:pt>
                <c:pt idx="252">
                  <c:v>226.80000000000095</c:v>
                </c:pt>
                <c:pt idx="253">
                  <c:v>227.70000000000095</c:v>
                </c:pt>
                <c:pt idx="254">
                  <c:v>228.60000000000096</c:v>
                </c:pt>
                <c:pt idx="255">
                  <c:v>229.50000000000097</c:v>
                </c:pt>
                <c:pt idx="256">
                  <c:v>230.40000000000097</c:v>
                </c:pt>
                <c:pt idx="257">
                  <c:v>231.30000000000098</c:v>
                </c:pt>
                <c:pt idx="258">
                  <c:v>232.20000000000098</c:v>
                </c:pt>
                <c:pt idx="259">
                  <c:v>233.10000000000099</c:v>
                </c:pt>
                <c:pt idx="260">
                  <c:v>234.00000000000099</c:v>
                </c:pt>
                <c:pt idx="261">
                  <c:v>234.900000000001</c:v>
                </c:pt>
                <c:pt idx="262">
                  <c:v>235.80000000000101</c:v>
                </c:pt>
                <c:pt idx="263">
                  <c:v>236.70000000000101</c:v>
                </c:pt>
                <c:pt idx="264">
                  <c:v>237.60000000000102</c:v>
                </c:pt>
                <c:pt idx="265">
                  <c:v>238.50000000000102</c:v>
                </c:pt>
                <c:pt idx="266">
                  <c:v>239.40000000000103</c:v>
                </c:pt>
                <c:pt idx="267">
                  <c:v>240.30000000000103</c:v>
                </c:pt>
                <c:pt idx="268">
                  <c:v>241.20000000000104</c:v>
                </c:pt>
                <c:pt idx="269">
                  <c:v>242.10000000000105</c:v>
                </c:pt>
                <c:pt idx="270">
                  <c:v>243.00000000000105</c:v>
                </c:pt>
                <c:pt idx="271">
                  <c:v>243.90000000000106</c:v>
                </c:pt>
                <c:pt idx="272">
                  <c:v>244.80000000000106</c:v>
                </c:pt>
                <c:pt idx="273">
                  <c:v>245.70000000000107</c:v>
                </c:pt>
                <c:pt idx="274">
                  <c:v>246.60000000000107</c:v>
                </c:pt>
                <c:pt idx="275">
                  <c:v>247.50000000000108</c:v>
                </c:pt>
                <c:pt idx="276">
                  <c:v>248.40000000000109</c:v>
                </c:pt>
                <c:pt idx="277">
                  <c:v>249.30000000000109</c:v>
                </c:pt>
                <c:pt idx="278">
                  <c:v>250.2000000000011</c:v>
                </c:pt>
                <c:pt idx="279">
                  <c:v>251.1000000000011</c:v>
                </c:pt>
                <c:pt idx="280">
                  <c:v>252.00000000000111</c:v>
                </c:pt>
                <c:pt idx="281">
                  <c:v>252.90000000000111</c:v>
                </c:pt>
                <c:pt idx="282">
                  <c:v>253.80000000000112</c:v>
                </c:pt>
                <c:pt idx="283">
                  <c:v>254.70000000000113</c:v>
                </c:pt>
                <c:pt idx="284">
                  <c:v>255.60000000000113</c:v>
                </c:pt>
                <c:pt idx="285">
                  <c:v>256.50000000000114</c:v>
                </c:pt>
                <c:pt idx="286">
                  <c:v>257.40000000000111</c:v>
                </c:pt>
                <c:pt idx="287">
                  <c:v>258.30000000000109</c:v>
                </c:pt>
                <c:pt idx="288">
                  <c:v>259.20000000000107</c:v>
                </c:pt>
                <c:pt idx="289">
                  <c:v>260.10000000000105</c:v>
                </c:pt>
                <c:pt idx="290">
                  <c:v>261.00000000000102</c:v>
                </c:pt>
                <c:pt idx="291">
                  <c:v>261.900000000001</c:v>
                </c:pt>
                <c:pt idx="292">
                  <c:v>262.80000000000098</c:v>
                </c:pt>
                <c:pt idx="293">
                  <c:v>263.70000000000095</c:v>
                </c:pt>
                <c:pt idx="294">
                  <c:v>264.60000000000093</c:v>
                </c:pt>
                <c:pt idx="295">
                  <c:v>265.50000000000091</c:v>
                </c:pt>
                <c:pt idx="296">
                  <c:v>266.40000000000089</c:v>
                </c:pt>
                <c:pt idx="297">
                  <c:v>267.30000000000086</c:v>
                </c:pt>
                <c:pt idx="298">
                  <c:v>268.20000000000084</c:v>
                </c:pt>
                <c:pt idx="299">
                  <c:v>269.10000000000082</c:v>
                </c:pt>
                <c:pt idx="300">
                  <c:v>270.0000000000008</c:v>
                </c:pt>
                <c:pt idx="301">
                  <c:v>270.90000000000077</c:v>
                </c:pt>
                <c:pt idx="302">
                  <c:v>271.80000000000075</c:v>
                </c:pt>
                <c:pt idx="303">
                  <c:v>272.70000000000073</c:v>
                </c:pt>
                <c:pt idx="304">
                  <c:v>273.6000000000007</c:v>
                </c:pt>
                <c:pt idx="305">
                  <c:v>274.50000000000068</c:v>
                </c:pt>
                <c:pt idx="306">
                  <c:v>275.40000000000066</c:v>
                </c:pt>
                <c:pt idx="307">
                  <c:v>276.30000000000064</c:v>
                </c:pt>
                <c:pt idx="308">
                  <c:v>277.20000000000061</c:v>
                </c:pt>
                <c:pt idx="309">
                  <c:v>278.10000000000059</c:v>
                </c:pt>
                <c:pt idx="310">
                  <c:v>279.00000000000057</c:v>
                </c:pt>
                <c:pt idx="311">
                  <c:v>279.90000000000055</c:v>
                </c:pt>
                <c:pt idx="312">
                  <c:v>280.80000000000052</c:v>
                </c:pt>
                <c:pt idx="313">
                  <c:v>281.7000000000005</c:v>
                </c:pt>
                <c:pt idx="314">
                  <c:v>282.60000000000048</c:v>
                </c:pt>
                <c:pt idx="315">
                  <c:v>283.50000000000045</c:v>
                </c:pt>
                <c:pt idx="316">
                  <c:v>284.40000000000043</c:v>
                </c:pt>
                <c:pt idx="317">
                  <c:v>285.30000000000041</c:v>
                </c:pt>
                <c:pt idx="318">
                  <c:v>286.20000000000039</c:v>
                </c:pt>
                <c:pt idx="319">
                  <c:v>287.10000000000036</c:v>
                </c:pt>
                <c:pt idx="320">
                  <c:v>288.00000000000034</c:v>
                </c:pt>
                <c:pt idx="321">
                  <c:v>288.90000000000032</c:v>
                </c:pt>
                <c:pt idx="322">
                  <c:v>289.8000000000003</c:v>
                </c:pt>
                <c:pt idx="323">
                  <c:v>290.70000000000027</c:v>
                </c:pt>
                <c:pt idx="324">
                  <c:v>291.60000000000025</c:v>
                </c:pt>
                <c:pt idx="325">
                  <c:v>292.50000000000023</c:v>
                </c:pt>
                <c:pt idx="326">
                  <c:v>293.4000000000002</c:v>
                </c:pt>
                <c:pt idx="327">
                  <c:v>294.30000000000018</c:v>
                </c:pt>
                <c:pt idx="328">
                  <c:v>295.20000000000016</c:v>
                </c:pt>
                <c:pt idx="329">
                  <c:v>296.10000000000014</c:v>
                </c:pt>
                <c:pt idx="330">
                  <c:v>297.00000000000011</c:v>
                </c:pt>
                <c:pt idx="331">
                  <c:v>297.90000000000009</c:v>
                </c:pt>
                <c:pt idx="332">
                  <c:v>298.80000000000007</c:v>
                </c:pt>
                <c:pt idx="333">
                  <c:v>299.70000000000005</c:v>
                </c:pt>
                <c:pt idx="334">
                  <c:v>300.60000000000002</c:v>
                </c:pt>
                <c:pt idx="335">
                  <c:v>301.5</c:v>
                </c:pt>
                <c:pt idx="336">
                  <c:v>302.39999999999998</c:v>
                </c:pt>
                <c:pt idx="337">
                  <c:v>303.29999999999995</c:v>
                </c:pt>
                <c:pt idx="338">
                  <c:v>304.19999999999993</c:v>
                </c:pt>
                <c:pt idx="339">
                  <c:v>305.09999999999991</c:v>
                </c:pt>
                <c:pt idx="340">
                  <c:v>305.99999999999989</c:v>
                </c:pt>
                <c:pt idx="341">
                  <c:v>306.89999999999986</c:v>
                </c:pt>
                <c:pt idx="342">
                  <c:v>307.79999999999984</c:v>
                </c:pt>
                <c:pt idx="343">
                  <c:v>308.69999999999982</c:v>
                </c:pt>
                <c:pt idx="344">
                  <c:v>309.5999999999998</c:v>
                </c:pt>
                <c:pt idx="345">
                  <c:v>310.49999999999977</c:v>
                </c:pt>
                <c:pt idx="346">
                  <c:v>311.39999999999975</c:v>
                </c:pt>
                <c:pt idx="347">
                  <c:v>312.29999999999973</c:v>
                </c:pt>
                <c:pt idx="348">
                  <c:v>313.1999999999997</c:v>
                </c:pt>
                <c:pt idx="349">
                  <c:v>314.09999999999968</c:v>
                </c:pt>
                <c:pt idx="350">
                  <c:v>314.99999999999966</c:v>
                </c:pt>
                <c:pt idx="351">
                  <c:v>315.89999999999964</c:v>
                </c:pt>
                <c:pt idx="352">
                  <c:v>316.79999999999961</c:v>
                </c:pt>
                <c:pt idx="353">
                  <c:v>317.69999999999959</c:v>
                </c:pt>
                <c:pt idx="354">
                  <c:v>318.59999999999957</c:v>
                </c:pt>
                <c:pt idx="355">
                  <c:v>319.49999999999955</c:v>
                </c:pt>
                <c:pt idx="356">
                  <c:v>320.39999999999952</c:v>
                </c:pt>
                <c:pt idx="357">
                  <c:v>321.2999999999995</c:v>
                </c:pt>
                <c:pt idx="358">
                  <c:v>322.19999999999948</c:v>
                </c:pt>
                <c:pt idx="359">
                  <c:v>323.09999999999945</c:v>
                </c:pt>
                <c:pt idx="360">
                  <c:v>323.99999999999943</c:v>
                </c:pt>
                <c:pt idx="361">
                  <c:v>324.89999999999941</c:v>
                </c:pt>
                <c:pt idx="362">
                  <c:v>325.79999999999939</c:v>
                </c:pt>
                <c:pt idx="363">
                  <c:v>326.69999999999936</c:v>
                </c:pt>
                <c:pt idx="364">
                  <c:v>327.59999999999934</c:v>
                </c:pt>
                <c:pt idx="365">
                  <c:v>328.49999999999932</c:v>
                </c:pt>
                <c:pt idx="366">
                  <c:v>329.3999999999993</c:v>
                </c:pt>
                <c:pt idx="367">
                  <c:v>330.29999999999927</c:v>
                </c:pt>
                <c:pt idx="368">
                  <c:v>331.19999999999925</c:v>
                </c:pt>
                <c:pt idx="369">
                  <c:v>332.09999999999923</c:v>
                </c:pt>
                <c:pt idx="370">
                  <c:v>332.9999999999992</c:v>
                </c:pt>
                <c:pt idx="371">
                  <c:v>333.89999999999918</c:v>
                </c:pt>
                <c:pt idx="372">
                  <c:v>334.79999999999916</c:v>
                </c:pt>
                <c:pt idx="373">
                  <c:v>335.69999999999914</c:v>
                </c:pt>
                <c:pt idx="374">
                  <c:v>336.59999999999911</c:v>
                </c:pt>
                <c:pt idx="375">
                  <c:v>337.49999999999909</c:v>
                </c:pt>
                <c:pt idx="376">
                  <c:v>338.39999999999907</c:v>
                </c:pt>
                <c:pt idx="377">
                  <c:v>339.29999999999905</c:v>
                </c:pt>
              </c:numCache>
            </c:numRef>
          </c:cat>
          <c:val>
            <c:numRef>
              <c:f>合成波のつくり方!$CD$43:$CD$420</c:f>
              <c:numCache>
                <c:formatCode>#,##0.000;[Red]\-#,##0.000</c:formatCode>
                <c:ptCount val="3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1E-3</c:v>
                </c:pt>
                <c:pt idx="39">
                  <c:v>1.2146000000000001E-3</c:v>
                </c:pt>
                <c:pt idx="40">
                  <c:v>1.4752494935537832E-3</c:v>
                </c:pt>
                <c:pt idx="41">
                  <c:v>1.7918281727350202E-3</c:v>
                </c:pt>
                <c:pt idx="42">
                  <c:v>2.1763345407906404E-3</c:v>
                </c:pt>
                <c:pt idx="43">
                  <c:v>2.6433399214830437E-3</c:v>
                </c:pt>
                <c:pt idx="44">
                  <c:v>3.2105395644468622E-3</c:v>
                </c:pt>
                <c:pt idx="45">
                  <c:v>3.899421522895229E-3</c:v>
                </c:pt>
                <c:pt idx="46">
                  <c:v>4.7360783406282907E-3</c:v>
                </c:pt>
                <c:pt idx="47">
                  <c:v>5.7521918453375996E-3</c:v>
                </c:pt>
                <c:pt idx="48">
                  <c:v>6.9862276804446817E-3</c:v>
                </c:pt>
                <c:pt idx="49">
                  <c:v>8.4848838235196938E-3</c:v>
                </c:pt>
                <c:pt idx="50">
                  <c:v>1.0304846473151108E-2</c:v>
                </c:pt>
                <c:pt idx="51">
                  <c:v>1.2514917608797143E-2</c:v>
                </c:pt>
                <c:pt idx="52">
                  <c:v>1.5198591542750762E-2</c:v>
                </c:pt>
                <c:pt idx="53">
                  <c:v>1.8457173220171968E-2</c:v>
                </c:pt>
                <c:pt idx="54">
                  <c:v>2.241354922788049E-2</c:v>
                </c:pt>
                <c:pt idx="55">
                  <c:v>2.7216743784059867E-2</c:v>
                </c:pt>
                <c:pt idx="56">
                  <c:v>3.3047416692408384E-2</c:v>
                </c:pt>
                <c:pt idx="57">
                  <c:v>4.0124488539541883E-2</c:v>
                </c:pt>
                <c:pt idx="58">
                  <c:v>4.871311026723342E-2</c:v>
                </c:pt>
                <c:pt idx="59">
                  <c:v>5.9134229268247268E-2</c:v>
                </c:pt>
                <c:pt idx="60">
                  <c:v>7.1776041339149846E-2</c:v>
                </c:pt>
                <c:pt idx="61">
                  <c:v>8.7107655221790772E-2</c:v>
                </c:pt>
                <c:pt idx="62">
                  <c:v>0.10569533064960457</c:v>
                </c:pt>
                <c:pt idx="63">
                  <c:v>0.12822167613979929</c:v>
                </c:pt>
                <c:pt idx="64">
                  <c:v>0.15550820032163659</c:v>
                </c:pt>
                <c:pt idx="65">
                  <c:v>0.18854158672125318</c:v>
                </c:pt>
                <c:pt idx="66">
                  <c:v>0.22850398630261992</c:v>
                </c:pt>
                <c:pt idx="67">
                  <c:v>0.27680746511946852</c:v>
                </c:pt>
                <c:pt idx="68">
                  <c:v>0.33513246419806447</c:v>
                </c:pt>
                <c:pt idx="69">
                  <c:v>0.4054696672935072</c:v>
                </c:pt>
                <c:pt idx="70">
                  <c:v>0.49016395199301865</c:v>
                </c:pt>
                <c:pt idx="71">
                  <c:v>0.59195802158684185</c:v>
                </c:pt>
                <c:pt idx="72">
                  <c:v>0.71403175961991194</c:v>
                </c:pt>
                <c:pt idx="73">
                  <c:v>0.86003118527296241</c:v>
                </c:pt>
                <c:pt idx="74">
                  <c:v>1.0340779974642849</c:v>
                </c:pt>
                <c:pt idx="75">
                  <c:v>1.2407470218823347</c:v>
                </c:pt>
                <c:pt idx="76">
                  <c:v>1.4849945097490038</c:v>
                </c:pt>
                <c:pt idx="77">
                  <c:v>1.7720155607487373</c:v>
                </c:pt>
                <c:pt idx="78">
                  <c:v>2.1070048266021053</c:v>
                </c:pt>
                <c:pt idx="79">
                  <c:v>2.4947927053010646</c:v>
                </c:pt>
                <c:pt idx="80">
                  <c:v>2.9393320302356187</c:v>
                </c:pt>
                <c:pt idx="81">
                  <c:v>3.4430213655099369</c:v>
                </c:pt>
                <c:pt idx="82">
                  <c:v>4.0058745726620089</c:v>
                </c:pt>
                <c:pt idx="83">
                  <c:v>4.6245856901937952</c:v>
                </c:pt>
                <c:pt idx="84">
                  <c:v>5.2915934345204665</c:v>
                </c:pt>
                <c:pt idx="85">
                  <c:v>5.9943139031299326</c:v>
                </c:pt>
                <c:pt idx="86">
                  <c:v>6.7147660058227574</c:v>
                </c:pt>
                <c:pt idx="87">
                  <c:v>7.4298335510195868</c:v>
                </c:pt>
                <c:pt idx="88">
                  <c:v>8.1123582491556832</c:v>
                </c:pt>
                <c:pt idx="89">
                  <c:v>8.733118229689687</c:v>
                </c:pt>
                <c:pt idx="90">
                  <c:v>9.263528872802393</c:v>
                </c:pt>
                <c:pt idx="91">
                  <c:v>9.6786649594033971</c:v>
                </c:pt>
                <c:pt idx="92">
                  <c:v>9.9600384360590724</c:v>
                </c:pt>
                <c:pt idx="93">
                  <c:v>10.097560714035549</c:v>
                </c:pt>
                <c:pt idx="94">
                  <c:v>10.090298774858406</c:v>
                </c:pt>
                <c:pt idx="95">
                  <c:v>9.9459408394864468</c:v>
                </c:pt>
                <c:pt idx="96">
                  <c:v>9.6792007769366517</c:v>
                </c:pt>
                <c:pt idx="97">
                  <c:v>9.309596601676855</c:v>
                </c:pt>
                <c:pt idx="98">
                  <c:v>8.859085272126606</c:v>
                </c:pt>
                <c:pt idx="99">
                  <c:v>8.3499463347779894</c:v>
                </c:pt>
                <c:pt idx="100">
                  <c:v>7.8031481131806988</c:v>
                </c:pt>
                <c:pt idx="101">
                  <c:v>7.2372709270389661</c:v>
                </c:pt>
                <c:pt idx="102">
                  <c:v>6.6679447884862135</c:v>
                </c:pt>
                <c:pt idx="103">
                  <c:v>6.1076959479299191</c:v>
                </c:pt>
                <c:pt idx="104">
                  <c:v>5.5660787176896767</c:v>
                </c:pt>
                <c:pt idx="105">
                  <c:v>5.0499796402504975</c:v>
                </c:pt>
                <c:pt idx="106">
                  <c:v>4.5640048746367734</c:v>
                </c:pt>
                <c:pt idx="107">
                  <c:v>4.1108880127768845</c:v>
                </c:pt>
                <c:pt idx="108">
                  <c:v>3.6918786911991481</c:v>
                </c:pt>
                <c:pt idx="109">
                  <c:v>3.3070902002198315</c:v>
                </c:pt>
                <c:pt idx="110">
                  <c:v>2.9557967581998534</c:v>
                </c:pt>
                <c:pt idx="111">
                  <c:v>2.6366790958032591</c:v>
                </c:pt>
                <c:pt idx="112">
                  <c:v>2.3480216178049385</c:v>
                </c:pt>
                <c:pt idx="113">
                  <c:v>2.087866721147809</c:v>
                </c:pt>
                <c:pt idx="114">
                  <c:v>1.8541326762869768</c:v>
                </c:pt>
                <c:pt idx="115">
                  <c:v>1.6447014256362613</c:v>
                </c:pt>
                <c:pt idx="116">
                  <c:v>1.4574821262069702</c:v>
                </c:pt>
                <c:pt idx="117">
                  <c:v>1.2904555246041245</c:v>
                </c:pt>
                <c:pt idx="118">
                  <c:v>1.141703459007823</c:v>
                </c:pt>
                <c:pt idx="119">
                  <c:v>1.0094270227759696</c:v>
                </c:pt>
                <c:pt idx="120">
                  <c:v>0.89195624169166932</c:v>
                </c:pt>
                <c:pt idx="121">
                  <c:v>0.78775352850532254</c:v>
                </c:pt>
                <c:pt idx="122">
                  <c:v>0.69541268566024816</c:v>
                </c:pt>
                <c:pt idx="123">
                  <c:v>0.6136548231351584</c:v>
                </c:pt>
                <c:pt idx="124">
                  <c:v>0.54132223267723178</c:v>
                </c:pt>
                <c:pt idx="125">
                  <c:v>0.47737100074039218</c:v>
                </c:pt>
                <c:pt idx="126">
                  <c:v>0.42086293894141141</c:v>
                </c:pt>
                <c:pt idx="127">
                  <c:v>0.37095725262253154</c:v>
                </c:pt>
                <c:pt idx="128">
                  <c:v>0.32690224633036635</c:v>
                </c:pt>
                <c:pt idx="129">
                  <c:v>0.28802727223833674</c:v>
                </c:pt>
                <c:pt idx="130">
                  <c:v>0.25373505760099269</c:v>
                </c:pt>
                <c:pt idx="131">
                  <c:v>0.22349449522916728</c:v>
                </c:pt>
                <c:pt idx="132">
                  <c:v>0.19683394269453983</c:v>
                </c:pt>
                <c:pt idx="133">
                  <c:v>0.17333504831262342</c:v>
                </c:pt>
                <c:pt idx="134">
                  <c:v>0.15262710239154087</c:v>
                </c:pt>
                <c:pt idx="135">
                  <c:v>0.13438189879460402</c:v>
                </c:pt>
                <c:pt idx="136">
                  <c:v>0.11830908301093226</c:v>
                </c:pt>
                <c:pt idx="137">
                  <c:v>0.104151957472326</c:v>
                </c:pt>
                <c:pt idx="138">
                  <c:v>9.1683711883938646E-2</c:v>
                </c:pt>
                <c:pt idx="139">
                  <c:v>8.0704045154581044E-2</c:v>
                </c:pt>
                <c:pt idx="140">
                  <c:v>7.1036145591844735E-2</c:v>
                </c:pt>
                <c:pt idx="141">
                  <c:v>6.2523996970476531E-2</c:v>
                </c:pt>
                <c:pt idx="142">
                  <c:v>5.502997959333078E-2</c:v>
                </c:pt>
                <c:pt idx="143">
                  <c:v>4.8432737324040735E-2</c:v>
                </c:pt>
                <c:pt idx="144">
                  <c:v>4.2625283619795763E-2</c:v>
                </c:pt>
                <c:pt idx="145">
                  <c:v>3.7513321716804583E-2</c:v>
                </c:pt>
                <c:pt idx="146">
                  <c:v>3.3013756239675118E-2</c:v>
                </c:pt>
                <c:pt idx="147">
                  <c:v>2.9053375564048068E-2</c:v>
                </c:pt>
                <c:pt idx="148">
                  <c:v>2.5567686223339981E-2</c:v>
                </c:pt>
                <c:pt idx="149">
                  <c:v>2.2499882493301183E-2</c:v>
                </c:pt>
                <c:pt idx="150">
                  <c:v>1.9799936000349364E-2</c:v>
                </c:pt>
                <c:pt idx="151">
                  <c:v>1.7423791776649957E-2</c:v>
                </c:pt>
                <c:pt idx="152">
                  <c:v>1.5332658627132841E-2</c:v>
                </c:pt>
                <c:pt idx="153">
                  <c:v>1.3492382984992328E-2</c:v>
                </c:pt>
                <c:pt idx="154">
                  <c:v>1.1872896618919262E-2</c:v>
                </c:pt>
                <c:pt idx="155">
                  <c:v>1.0447729624952298E-2</c:v>
                </c:pt>
                <c:pt idx="156">
                  <c:v>9.1935810967461555E-3</c:v>
                </c:pt>
                <c:pt idx="157">
                  <c:v>8.0899407288578928E-3</c:v>
                </c:pt>
                <c:pt idx="158">
                  <c:v>7.1187553769295987E-3</c:v>
                </c:pt>
                <c:pt idx="159">
                  <c:v>6.2641352847221075E-3</c:v>
                </c:pt>
                <c:pt idx="160">
                  <c:v>5.512095298753926E-3</c:v>
                </c:pt>
                <c:pt idx="161">
                  <c:v>4.8503269342605859E-3</c:v>
                </c:pt>
                <c:pt idx="162">
                  <c:v>4.267997638217471E-3</c:v>
                </c:pt>
                <c:pt idx="163">
                  <c:v>3.7555740226193125E-3</c:v>
                </c:pt>
                <c:pt idx="164">
                  <c:v>3.3046662198909886E-3</c:v>
                </c:pt>
                <c:pt idx="165">
                  <c:v>2.9078908474960891E-3</c:v>
                </c:pt>
                <c:pt idx="166">
                  <c:v>2.5587503652872877E-3</c:v>
                </c:pt>
                <c:pt idx="167">
                  <c:v>2.2515268712084415E-3</c:v>
                </c:pt>
                <c:pt idx="168">
                  <c:v>1.9811886124765162E-3</c:v>
                </c:pt>
                <c:pt idx="169">
                  <c:v>1.7433076938023764E-3</c:v>
                </c:pt>
                <c:pt idx="170">
                  <c:v>1.5339876446449476E-3</c:v>
                </c:pt>
                <c:pt idx="171">
                  <c:v>1.3497996666899986E-3</c:v>
                </c:pt>
                <c:pt idx="172">
                  <c:v>1.1877265231566899E-3</c:v>
                </c:pt>
                <c:pt idx="173">
                  <c:v>1.0451131553429961E-3</c:v>
                </c:pt>
                <c:pt idx="174">
                  <c:v>9.1962322096107621E-4</c:v>
                </c:pt>
                <c:pt idx="175">
                  <c:v>8.092008450021217E-4</c:v>
                </c:pt>
                <c:pt idx="176">
                  <c:v>7.1203695862766508E-4</c:v>
                </c:pt>
                <c:pt idx="177">
                  <c:v>6.2653967625652014E-4</c:v>
                </c:pt>
                <c:pt idx="178">
                  <c:v>5.5130822679366406E-4</c:v>
                </c:pt>
                <c:pt idx="179">
                  <c:v>4.8511001288144631E-4</c:v>
                </c:pt>
                <c:pt idx="180">
                  <c:v>4.268604230738232E-4</c:v>
                </c:pt>
                <c:pt idx="181">
                  <c:v>3.7560506676139789E-4</c:v>
                </c:pt>
                <c:pt idx="182">
                  <c:v>3.3050414123307343E-4</c:v>
                </c:pt>
                <c:pt idx="183">
                  <c:v>2.9081867508801108E-4</c:v>
                </c:pt>
                <c:pt idx="184">
                  <c:v>2.5589842287282834E-4</c:v>
                </c:pt>
                <c:pt idx="185">
                  <c:v>2.2517121281041445E-4</c:v>
                </c:pt>
                <c:pt idx="186">
                  <c:v>1.9813357324635801E-4</c:v>
                </c:pt>
                <c:pt idx="187">
                  <c:v>1.7434248435275871E-4</c:v>
                </c:pt>
                <c:pt idx="188">
                  <c:v>1.5340812003723938E-4</c:v>
                </c:pt>
                <c:pt idx="189">
                  <c:v>1.3498746120692095E-4</c:v>
                </c:pt>
                <c:pt idx="190">
                  <c:v>1.1877867579690473E-4</c:v>
                </c:pt>
                <c:pt idx="191">
                  <c:v>1.0451617352288588E-4</c:v>
                </c:pt>
                <c:pt idx="192">
                  <c:v>9.1966254362614813E-5</c:v>
                </c:pt>
                <c:pt idx="193">
                  <c:v>8.0923279491295963E-5</c:v>
                </c:pt>
                <c:pt idx="194">
                  <c:v>7.1206301950385494E-5</c:v>
                </c:pt>
                <c:pt idx="195">
                  <c:v>6.2656101857363369E-5</c:v>
                </c:pt>
                <c:pt idx="196">
                  <c:v>5.5132577588931307E-5</c:v>
                </c:pt>
                <c:pt idx="197">
                  <c:v>4.8512450200023642E-5</c:v>
                </c:pt>
                <c:pt idx="198">
                  <c:v>4.268724347134214E-5</c:v>
                </c:pt>
                <c:pt idx="199">
                  <c:v>3.7561506492748623E-5</c:v>
                </c:pt>
                <c:pt idx="200">
                  <c:v>3.3051249662627661E-5</c:v>
                </c:pt>
                <c:pt idx="201">
                  <c:v>2.9082568479270436E-5</c:v>
                </c:pt>
                <c:pt idx="202">
                  <c:v>2.5590432576642577E-5</c:v>
                </c:pt>
                <c:pt idx="203">
                  <c:v>2.2517620163936438E-5</c:v>
                </c:pt>
                <c:pt idx="204">
                  <c:v>1.9813780410385659E-5</c:v>
                </c:pt>
                <c:pt idx="205">
                  <c:v>1.7434608412936876E-5</c:v>
                </c:pt>
                <c:pt idx="206">
                  <c:v>1.5341119228850738E-5</c:v>
                </c:pt>
                <c:pt idx="207">
                  <c:v>1.3499009078345874E-5</c:v>
                </c:pt>
                <c:pt idx="208">
                  <c:v>1.1878093250584433E-5</c:v>
                </c:pt>
                <c:pt idx="209">
                  <c:v>1.045181150301685E-5</c:v>
                </c:pt>
                <c:pt idx="210">
                  <c:v>9.1967928499396589E-6</c:v>
                </c:pt>
                <c:pt idx="211">
                  <c:v>8.0924726091865388E-6</c:v>
                </c:pt>
                <c:pt idx="212">
                  <c:v>7.1207554321084827E-6</c:v>
                </c:pt>
                <c:pt idx="213">
                  <c:v>6.2657187954299367E-6</c:v>
                </c:pt>
                <c:pt idx="214">
                  <c:v>5.5133520965363289E-6</c:v>
                </c:pt>
                <c:pt idx="215">
                  <c:v>4.8513270771154729E-6</c:v>
                </c:pt>
                <c:pt idx="216">
                  <c:v>4.2687958133978248E-6</c:v>
                </c:pt>
                <c:pt idx="217">
                  <c:v>3.7562129629283578E-6</c:v>
                </c:pt>
                <c:pt idx="218">
                  <c:v>3.3051793552559627E-6</c:v>
                </c:pt>
                <c:pt idx="219">
                  <c:v>2.9083043636565585E-6</c:v>
                </c:pt>
                <c:pt idx="220">
                  <c:v>2.5590848027434564E-6</c:v>
                </c:pt>
                <c:pt idx="221">
                  <c:v>2.2517983676049809E-6</c:v>
                </c:pt>
                <c:pt idx="222">
                  <c:v>1.9814098683815841E-6</c:v>
                </c:pt>
                <c:pt idx="223">
                  <c:v>1.7434887238567096E-6</c:v>
                </c:pt>
                <c:pt idx="224">
                  <c:v>1.534136362122683E-6</c:v>
                </c:pt>
                <c:pt idx="225">
                  <c:v>1.349922338717796E-6</c:v>
                </c:pt>
                <c:pt idx="226">
                  <c:v>1.1878281254733037E-6</c:v>
                </c:pt>
                <c:pt idx="227">
                  <c:v>1.0451976489998247E-6</c:v>
                </c:pt>
                <c:pt idx="228">
                  <c:v>9.1969376834104967E-7</c:v>
                </c:pt>
                <c:pt idx="229">
                  <c:v>8.0925997864096424E-7</c:v>
                </c:pt>
                <c:pt idx="230">
                  <c:v>7.1208671330352378E-7</c:v>
                </c:pt>
                <c:pt idx="231">
                  <c:v>6.2658169247407019E-7</c:v>
                </c:pt>
                <c:pt idx="232">
                  <c:v>5.5134383197436782E-7</c:v>
                </c:pt>
                <c:pt idx="233">
                  <c:v>4.8514028516438722E-7</c:v>
                </c:pt>
                <c:pt idx="234">
                  <c:v>4.2688624153983596E-7</c:v>
                </c:pt>
                <c:pt idx="235">
                  <c:v>3.7562715104609508E-7</c:v>
                </c:pt>
                <c:pt idx="236">
                  <c:v>3.3052308283684148E-7</c:v>
                </c:pt>
                <c:pt idx="237">
                  <c:v>2.9083496218051677E-7</c:v>
                </c:pt>
                <c:pt idx="238">
                  <c:v>2.5591245999302706E-7</c:v>
                </c:pt>
                <c:pt idx="239">
                  <c:v>2.251833365549107E-7</c:v>
                </c:pt>
                <c:pt idx="240">
                  <c:v>1.9814406479940955E-7</c:v>
                </c:pt>
                <c:pt idx="241">
                  <c:v>1.7435157952487729E-7</c:v>
                </c:pt>
                <c:pt idx="242">
                  <c:v>1.5341601733431012E-7</c:v>
                </c:pt>
                <c:pt idx="243">
                  <c:v>1.3499432833880748E-7</c:v>
                </c:pt>
                <c:pt idx="244">
                  <c:v>1.187846549464655E-7</c:v>
                </c:pt>
                <c:pt idx="245">
                  <c:v>1.0452138562764625E-7</c:v>
                </c:pt>
                <c:pt idx="246">
                  <c:v>9.1970802607710438E-8</c:v>
                </c:pt>
                <c:pt idx="247">
                  <c:v>8.0927252170381731E-8</c:v>
                </c:pt>
                <c:pt idx="248">
                  <c:v>7.1209774818396763E-8</c:v>
                </c:pt>
                <c:pt idx="249">
                  <c:v>6.2659140073306371E-8</c:v>
                </c:pt>
                <c:pt idx="250">
                  <c:v>5.513523732670251E-8</c:v>
                </c:pt>
                <c:pt idx="251">
                  <c:v>4.8514779989397203E-8</c:v>
                </c:pt>
                <c:pt idx="252">
                  <c:v>4.2689285318774293E-8</c:v>
                </c:pt>
                <c:pt idx="253">
                  <c:v>3.7563296821792747E-8</c:v>
                </c:pt>
                <c:pt idx="254">
                  <c:v>3.3052820105960725E-8</c:v>
                </c:pt>
                <c:pt idx="255">
                  <c:v>2.9083946548154907E-8</c:v>
                </c:pt>
                <c:pt idx="256">
                  <c:v>2.5591642228739778E-8</c:v>
                </c:pt>
                <c:pt idx="257">
                  <c:v>2.2518682286476458E-8</c:v>
                </c:pt>
                <c:pt idx="258">
                  <c:v>1.9814713232573655E-8</c:v>
                </c:pt>
                <c:pt idx="259">
                  <c:v>1.7435427858970068E-8</c:v>
                </c:pt>
                <c:pt idx="260">
                  <c:v>1.5341839220905145E-8</c:v>
                </c:pt>
                <c:pt idx="261">
                  <c:v>1.3499641797265116E-8</c:v>
                </c:pt>
                <c:pt idx="262">
                  <c:v>1.1878649360685101E-8</c:v>
                </c:pt>
                <c:pt idx="263">
                  <c:v>1.0452300346353267E-8</c:v>
                </c:pt>
                <c:pt idx="264">
                  <c:v>9.1972226144958648E-9</c:v>
                </c:pt>
                <c:pt idx="265">
                  <c:v>8.0928504747461068E-9</c:v>
                </c:pt>
                <c:pt idx="266">
                  <c:v>7.1210876969625228E-9</c:v>
                </c:pt>
                <c:pt idx="267">
                  <c:v>6.2660109865957779E-9</c:v>
                </c:pt>
                <c:pt idx="268">
                  <c:v>5.5136090657545995E-9</c:v>
                </c:pt>
                <c:pt idx="269">
                  <c:v>4.8515530845560384E-9</c:v>
                </c:pt>
                <c:pt idx="270">
                  <c:v>4.2689946007229567E-9</c:v>
                </c:pt>
                <c:pt idx="271">
                  <c:v>3.7563878171246324E-9</c:v>
                </c:pt>
                <c:pt idx="272">
                  <c:v>3.3053331644467573E-9</c:v>
                </c:pt>
                <c:pt idx="273">
                  <c:v>2.9084396659381518E-9</c:v>
                </c:pt>
                <c:pt idx="274">
                  <c:v>2.5592038289444269E-9</c:v>
                </c:pt>
                <c:pt idx="275">
                  <c:v>2.2519030787465671E-9</c:v>
                </c:pt>
                <c:pt idx="276">
                  <c:v>1.9815019885124664E-9</c:v>
                </c:pt>
                <c:pt idx="277">
                  <c:v>1.7435697688464034E-9</c:v>
                </c:pt>
                <c:pt idx="278">
                  <c:v>1.5342076649211052E-9</c:v>
                </c:pt>
                <c:pt idx="279">
                  <c:v>1.3499850715225797E-9</c:v>
                </c:pt>
                <c:pt idx="280">
                  <c:v>1.1878833191895267E-9</c:v>
                </c:pt>
                <c:pt idx="281">
                  <c:v>1.0452462103276084E-9</c:v>
                </c:pt>
                <c:pt idx="282">
                  <c:v>9.1973649478387484E-10</c:v>
                </c:pt>
                <c:pt idx="283">
                  <c:v>8.0929757169057397E-10</c:v>
                </c:pt>
                <c:pt idx="284">
                  <c:v>7.1211979002516409E-10</c:v>
                </c:pt>
                <c:pt idx="285">
                  <c:v>6.2661079568786654E-10</c:v>
                </c:pt>
                <c:pt idx="286">
                  <c:v>5.5136943920428556E-10</c:v>
                </c:pt>
                <c:pt idx="287">
                  <c:v>4.851628165049894E-10</c:v>
                </c:pt>
                <c:pt idx="288">
                  <c:v>4.2690606657251023E-10</c:v>
                </c:pt>
                <c:pt idx="289">
                  <c:v>3.7564459492022148E-10</c:v>
                </c:pt>
                <c:pt idx="290">
                  <c:v>3.3053843161720739E-10</c:v>
                </c:pt>
                <c:pt idx="291">
                  <c:v>2.9084846754988512E-10</c:v>
                </c:pt>
                <c:pt idx="292">
                  <c:v>2.5592434338790972E-10</c:v>
                </c:pt>
                <c:pt idx="293">
                  <c:v>2.2519379280308517E-10</c:v>
                </c:pt>
                <c:pt idx="294">
                  <c:v>1.9815326531938038E-10</c:v>
                </c:pt>
                <c:pt idx="295">
                  <c:v>1.7435967514016943E-10</c:v>
                </c:pt>
                <c:pt idx="296">
                  <c:v>1.5342314074906721E-10</c:v>
                </c:pt>
                <c:pt idx="297">
                  <c:v>1.3500059631553671E-10</c:v>
                </c:pt>
                <c:pt idx="298">
                  <c:v>1.1879017022182804E-10</c:v>
                </c:pt>
                <c:pt idx="299">
                  <c:v>1.0452623859785116E-10</c:v>
                </c:pt>
                <c:pt idx="300">
                  <c:v>9.1975072811257373E-11</c:v>
                </c:pt>
                <c:pt idx="301">
                  <c:v>8.0931009592548214E-11</c:v>
                </c:pt>
                <c:pt idx="302">
                  <c:v>7.1213081038922241E-11</c:v>
                </c:pt>
                <c:pt idx="303">
                  <c:v>6.2662049276138719E-11</c:v>
                </c:pt>
                <c:pt idx="304">
                  <c:v>5.5137797188398816E-11</c:v>
                </c:pt>
                <c:pt idx="305">
                  <c:v>4.851703246077189E-11</c:v>
                </c:pt>
                <c:pt idx="306">
                  <c:v>4.2691267312630338E-11</c:v>
                </c:pt>
                <c:pt idx="307">
                  <c:v>3.7565040818026604E-11</c:v>
                </c:pt>
                <c:pt idx="308">
                  <c:v>3.305435468397277E-11</c:v>
                </c:pt>
                <c:pt idx="309">
                  <c:v>2.9085296855302335E-11</c:v>
                </c:pt>
                <c:pt idx="310">
                  <c:v>2.5592830392517959E-11</c:v>
                </c:pt>
                <c:pt idx="311">
                  <c:v>2.2519727777190444E-11</c:v>
                </c:pt>
                <c:pt idx="312">
                  <c:v>1.9815633182448554E-11</c:v>
                </c:pt>
                <c:pt idx="313">
                  <c:v>1.7436237342933817E-11</c:v>
                </c:pt>
                <c:pt idx="314">
                  <c:v>1.5342551503648181E-11</c:v>
                </c:pt>
                <c:pt idx="315">
                  <c:v>1.3500268550628011E-11</c:v>
                </c:pt>
                <c:pt idx="316">
                  <c:v>1.1879200854938432E-11</c:v>
                </c:pt>
                <c:pt idx="317">
                  <c:v>1.0452785618505687E-11</c:v>
                </c:pt>
                <c:pt idx="318">
                  <c:v>9.1976496163895336E-12</c:v>
                </c:pt>
                <c:pt idx="319">
                  <c:v>8.093226203367206E-12</c:v>
                </c:pt>
                <c:pt idx="320">
                  <c:v>7.1214183091028544E-12</c:v>
                </c:pt>
                <c:pt idx="321">
                  <c:v>6.2663018997449052E-12</c:v>
                </c:pt>
                <c:pt idx="322">
                  <c:v>5.5138650468762047E-12</c:v>
                </c:pt>
                <c:pt idx="323">
                  <c:v>4.8517783282035457E-12</c:v>
                </c:pt>
                <c:pt idx="324">
                  <c:v>4.2691927977746962E-12</c:v>
                </c:pt>
                <c:pt idx="325">
                  <c:v>3.7565622152650555E-12</c:v>
                </c:pt>
                <c:pt idx="326">
                  <c:v>3.3054866213849101E-12</c:v>
                </c:pt>
                <c:pt idx="327">
                  <c:v>2.9085746962355777E-12</c:v>
                </c:pt>
                <c:pt idx="328">
                  <c:v>2.5593226452199155E-12</c:v>
                </c:pt>
                <c:pt idx="329">
                  <c:v>2.2520076279330092E-12</c:v>
                </c:pt>
                <c:pt idx="330">
                  <c:v>1.9815939837599765E-12</c:v>
                </c:pt>
                <c:pt idx="331">
                  <c:v>1.7436507175945223E-12</c:v>
                </c:pt>
                <c:pt idx="332">
                  <c:v>1.5342788936001094E-12</c:v>
                </c:pt>
                <c:pt idx="333">
                  <c:v>1.3500477472886793E-12</c:v>
                </c:pt>
                <c:pt idx="334">
                  <c:v>1.1879384690501266E-12</c:v>
                </c:pt>
                <c:pt idx="335">
                  <c:v>1.0452947379700363E-12</c:v>
                </c:pt>
                <c:pt idx="336">
                  <c:v>9.1977919538334333E-13</c:v>
                </c:pt>
                <c:pt idx="337">
                  <c:v>8.0933514494003016E-13</c:v>
                </c:pt>
                <c:pt idx="338">
                  <c:v>7.1215285160054125E-13</c:v>
                </c:pt>
                <c:pt idx="339">
                  <c:v>6.2663988733661353E-13</c:v>
                </c:pt>
                <c:pt idx="340">
                  <c:v>5.5139503762248949E-13</c:v>
                </c:pt>
                <c:pt idx="341">
                  <c:v>4.8518534114855435E-13</c:v>
                </c:pt>
                <c:pt idx="342">
                  <c:v>4.2692588653038986E-13</c:v>
                </c:pt>
                <c:pt idx="343">
                  <c:v>3.7566203496233216E-13</c:v>
                </c:pt>
                <c:pt idx="344">
                  <c:v>3.3055377751612388E-13</c:v>
                </c:pt>
                <c:pt idx="345">
                  <c:v>2.9086197076352221E-13</c:v>
                </c:pt>
                <c:pt idx="346">
                  <c:v>2.5593622517992053E-13</c:v>
                </c:pt>
                <c:pt idx="347">
                  <c:v>2.2520424786849422E-13</c:v>
                </c:pt>
                <c:pt idx="348">
                  <c:v>1.9816246497486115E-13</c:v>
                </c:pt>
                <c:pt idx="349">
                  <c:v>1.7436777013124298E-13</c:v>
                </c:pt>
                <c:pt idx="350">
                  <c:v>1.5343026372022094E-13</c:v>
                </c:pt>
                <c:pt idx="351">
                  <c:v>1.3500686398373872E-13</c:v>
                </c:pt>
                <c:pt idx="352">
                  <c:v>1.1879568528905269E-13</c:v>
                </c:pt>
                <c:pt idx="353">
                  <c:v>1.045310914339545E-13</c:v>
                </c:pt>
                <c:pt idx="354">
                  <c:v>9.197934293477813E-14</c:v>
                </c:pt>
                <c:pt idx="355">
                  <c:v>8.0934766973698881E-14</c:v>
                </c:pt>
                <c:pt idx="356">
                  <c:v>7.1216387246121168E-14</c:v>
                </c:pt>
                <c:pt idx="357">
                  <c:v>6.2664958484870274E-14</c:v>
                </c:pt>
                <c:pt idx="358">
                  <c:v>5.5140357068932822E-14</c:v>
                </c:pt>
                <c:pt idx="359">
                  <c:v>4.8519284959288587E-14</c:v>
                </c:pt>
                <c:pt idx="360">
                  <c:v>4.2693249338550374E-14</c:v>
                </c:pt>
                <c:pt idx="361">
                  <c:v>3.7566784848808651E-14</c:v>
                </c:pt>
                <c:pt idx="362">
                  <c:v>3.3055889297289024E-14</c:v>
                </c:pt>
                <c:pt idx="363">
                  <c:v>2.9086647197312108E-14</c:v>
                </c:pt>
                <c:pt idx="364">
                  <c:v>2.5594018589912479E-14</c:v>
                </c:pt>
                <c:pt idx="365">
                  <c:v>2.2520773299760689E-14</c:v>
                </c:pt>
                <c:pt idx="366">
                  <c:v>1.9816553162117098E-14</c:v>
                </c:pt>
                <c:pt idx="367">
                  <c:v>1.7437046854478394E-14</c:v>
                </c:pt>
                <c:pt idx="368">
                  <c:v>1.5343263811716875E-14</c:v>
                </c:pt>
                <c:pt idx="369">
                  <c:v>1.3500895327093667E-14</c:v>
                </c:pt>
                <c:pt idx="370">
                  <c:v>1.1879752370153867E-14</c:v>
                </c:pt>
                <c:pt idx="371">
                  <c:v>1.0453270909593601E-14</c:v>
                </c:pt>
                <c:pt idx="372">
                  <c:v>9.1980766353247263E-15</c:v>
                </c:pt>
                <c:pt idx="373">
                  <c:v>8.0936019472775606E-15</c:v>
                </c:pt>
                <c:pt idx="374">
                  <c:v>7.1217489349242082E-15</c:v>
                </c:pt>
                <c:pt idx="375">
                  <c:v>6.2665928251085435E-15</c:v>
                </c:pt>
                <c:pt idx="376">
                  <c:v>5.5141210388821158E-15</c:v>
                </c:pt>
                <c:pt idx="377">
                  <c:v>4.8520035815340742E-15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41-48FD-886A-83A22A6000C1}"/>
            </c:ext>
          </c:extLst>
        </c:ser>
        <c:ser>
          <c:idx val="2"/>
          <c:order val="2"/>
          <c:tx>
            <c:strRef>
              <c:f>合成波のつくり方!$CE$42</c:f>
              <c:strCache>
                <c:ptCount val="1"/>
                <c:pt idx="0">
                  <c:v>y3</c:v>
                </c:pt>
              </c:strCache>
            </c:strRef>
          </c:tx>
          <c:spPr>
            <a:ln w="9525" cap="rnd">
              <a:solidFill>
                <a:schemeClr val="accent3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合成波のつくり方!$CB$43:$CB$420</c:f>
              <c:numCache>
                <c:formatCode>#,##0_);[Red]\(#,##0\)</c:formatCode>
                <c:ptCount val="378"/>
                <c:pt idx="0">
                  <c:v>0</c:v>
                </c:pt>
                <c:pt idx="1">
                  <c:v>0.9</c:v>
                </c:pt>
                <c:pt idx="2">
                  <c:v>1.8</c:v>
                </c:pt>
                <c:pt idx="3">
                  <c:v>2.7</c:v>
                </c:pt>
                <c:pt idx="4">
                  <c:v>3.6</c:v>
                </c:pt>
                <c:pt idx="5">
                  <c:v>4.5</c:v>
                </c:pt>
                <c:pt idx="6">
                  <c:v>5.4</c:v>
                </c:pt>
                <c:pt idx="7">
                  <c:v>6.3000000000000007</c:v>
                </c:pt>
                <c:pt idx="8">
                  <c:v>7.2000000000000011</c:v>
                </c:pt>
                <c:pt idx="9">
                  <c:v>8.1000000000000014</c:v>
                </c:pt>
                <c:pt idx="10">
                  <c:v>9.0000000000000018</c:v>
                </c:pt>
                <c:pt idx="11">
                  <c:v>9.9000000000000021</c:v>
                </c:pt>
                <c:pt idx="12">
                  <c:v>10.800000000000002</c:v>
                </c:pt>
                <c:pt idx="13">
                  <c:v>11.700000000000003</c:v>
                </c:pt>
                <c:pt idx="14">
                  <c:v>12.600000000000003</c:v>
                </c:pt>
                <c:pt idx="15">
                  <c:v>13.500000000000004</c:v>
                </c:pt>
                <c:pt idx="16">
                  <c:v>14.400000000000004</c:v>
                </c:pt>
                <c:pt idx="17">
                  <c:v>15.300000000000004</c:v>
                </c:pt>
                <c:pt idx="18">
                  <c:v>16.200000000000003</c:v>
                </c:pt>
                <c:pt idx="19">
                  <c:v>17.100000000000001</c:v>
                </c:pt>
                <c:pt idx="20">
                  <c:v>18</c:v>
                </c:pt>
                <c:pt idx="21">
                  <c:v>18.899999999999999</c:v>
                </c:pt>
                <c:pt idx="22">
                  <c:v>19.799999999999997</c:v>
                </c:pt>
                <c:pt idx="23">
                  <c:v>20.699999999999996</c:v>
                </c:pt>
                <c:pt idx="24">
                  <c:v>21.599999999999994</c:v>
                </c:pt>
                <c:pt idx="25">
                  <c:v>22.499999999999993</c:v>
                </c:pt>
                <c:pt idx="26">
                  <c:v>23.399999999999991</c:v>
                </c:pt>
                <c:pt idx="27">
                  <c:v>24.29999999999999</c:v>
                </c:pt>
                <c:pt idx="28">
                  <c:v>25.199999999999989</c:v>
                </c:pt>
                <c:pt idx="29">
                  <c:v>26.099999999999987</c:v>
                </c:pt>
                <c:pt idx="30">
                  <c:v>26.999999999999986</c:v>
                </c:pt>
                <c:pt idx="31">
                  <c:v>27.899999999999984</c:v>
                </c:pt>
                <c:pt idx="32">
                  <c:v>28.799999999999983</c:v>
                </c:pt>
                <c:pt idx="33">
                  <c:v>29.699999999999982</c:v>
                </c:pt>
                <c:pt idx="34">
                  <c:v>30.59999999999998</c:v>
                </c:pt>
                <c:pt idx="35">
                  <c:v>31.499999999999979</c:v>
                </c:pt>
                <c:pt idx="36">
                  <c:v>32.399999999999977</c:v>
                </c:pt>
                <c:pt idx="37">
                  <c:v>33.299999999999976</c:v>
                </c:pt>
                <c:pt idx="38">
                  <c:v>34.199999999999974</c:v>
                </c:pt>
                <c:pt idx="39">
                  <c:v>35.099999999999973</c:v>
                </c:pt>
                <c:pt idx="40">
                  <c:v>35.999999999999972</c:v>
                </c:pt>
                <c:pt idx="41">
                  <c:v>36.89999999999997</c:v>
                </c:pt>
                <c:pt idx="42">
                  <c:v>37.799999999999969</c:v>
                </c:pt>
                <c:pt idx="43">
                  <c:v>38.699999999999967</c:v>
                </c:pt>
                <c:pt idx="44">
                  <c:v>39.599999999999966</c:v>
                </c:pt>
                <c:pt idx="45">
                  <c:v>40.499999999999964</c:v>
                </c:pt>
                <c:pt idx="46">
                  <c:v>41.399999999999963</c:v>
                </c:pt>
                <c:pt idx="47">
                  <c:v>42.299999999999962</c:v>
                </c:pt>
                <c:pt idx="48">
                  <c:v>43.19999999999996</c:v>
                </c:pt>
                <c:pt idx="49">
                  <c:v>44.099999999999959</c:v>
                </c:pt>
                <c:pt idx="50">
                  <c:v>44.999999999999957</c:v>
                </c:pt>
                <c:pt idx="51">
                  <c:v>45.899999999999956</c:v>
                </c:pt>
                <c:pt idx="52">
                  <c:v>46.799999999999955</c:v>
                </c:pt>
                <c:pt idx="53">
                  <c:v>47.699999999999953</c:v>
                </c:pt>
                <c:pt idx="54">
                  <c:v>48.599999999999952</c:v>
                </c:pt>
                <c:pt idx="55">
                  <c:v>49.49999999999995</c:v>
                </c:pt>
                <c:pt idx="56">
                  <c:v>50.399999999999949</c:v>
                </c:pt>
                <c:pt idx="57">
                  <c:v>51.299999999999947</c:v>
                </c:pt>
                <c:pt idx="58">
                  <c:v>52.199999999999946</c:v>
                </c:pt>
                <c:pt idx="59">
                  <c:v>53.099999999999945</c:v>
                </c:pt>
                <c:pt idx="60">
                  <c:v>53.999999999999943</c:v>
                </c:pt>
                <c:pt idx="61">
                  <c:v>54.899999999999942</c:v>
                </c:pt>
                <c:pt idx="62">
                  <c:v>55.79999999999994</c:v>
                </c:pt>
                <c:pt idx="63">
                  <c:v>56.699999999999939</c:v>
                </c:pt>
                <c:pt idx="64">
                  <c:v>57.599999999999937</c:v>
                </c:pt>
                <c:pt idx="65">
                  <c:v>58.499999999999936</c:v>
                </c:pt>
                <c:pt idx="66">
                  <c:v>59.399999999999935</c:v>
                </c:pt>
                <c:pt idx="67">
                  <c:v>60.299999999999933</c:v>
                </c:pt>
                <c:pt idx="68">
                  <c:v>61.199999999999932</c:v>
                </c:pt>
                <c:pt idx="69">
                  <c:v>62.09999999999993</c:v>
                </c:pt>
                <c:pt idx="70">
                  <c:v>62.999999999999929</c:v>
                </c:pt>
                <c:pt idx="71">
                  <c:v>63.899999999999928</c:v>
                </c:pt>
                <c:pt idx="72">
                  <c:v>64.799999999999926</c:v>
                </c:pt>
                <c:pt idx="73">
                  <c:v>65.699999999999932</c:v>
                </c:pt>
                <c:pt idx="74">
                  <c:v>66.599999999999937</c:v>
                </c:pt>
                <c:pt idx="75">
                  <c:v>67.499999999999943</c:v>
                </c:pt>
                <c:pt idx="76">
                  <c:v>68.399999999999949</c:v>
                </c:pt>
                <c:pt idx="77">
                  <c:v>69.299999999999955</c:v>
                </c:pt>
                <c:pt idx="78">
                  <c:v>70.19999999999996</c:v>
                </c:pt>
                <c:pt idx="79">
                  <c:v>71.099999999999966</c:v>
                </c:pt>
                <c:pt idx="80">
                  <c:v>71.999999999999972</c:v>
                </c:pt>
                <c:pt idx="81">
                  <c:v>72.899999999999977</c:v>
                </c:pt>
                <c:pt idx="82">
                  <c:v>73.799999999999983</c:v>
                </c:pt>
                <c:pt idx="83">
                  <c:v>74.699999999999989</c:v>
                </c:pt>
                <c:pt idx="84">
                  <c:v>75.599999999999994</c:v>
                </c:pt>
                <c:pt idx="85">
                  <c:v>76.5</c:v>
                </c:pt>
                <c:pt idx="86">
                  <c:v>77.400000000000006</c:v>
                </c:pt>
                <c:pt idx="87">
                  <c:v>78.300000000000011</c:v>
                </c:pt>
                <c:pt idx="88">
                  <c:v>79.200000000000017</c:v>
                </c:pt>
                <c:pt idx="89">
                  <c:v>80.100000000000023</c:v>
                </c:pt>
                <c:pt idx="90">
                  <c:v>81.000000000000028</c:v>
                </c:pt>
                <c:pt idx="91">
                  <c:v>81.900000000000034</c:v>
                </c:pt>
                <c:pt idx="92">
                  <c:v>82.80000000000004</c:v>
                </c:pt>
                <c:pt idx="93">
                  <c:v>83.700000000000045</c:v>
                </c:pt>
                <c:pt idx="94">
                  <c:v>84.600000000000051</c:v>
                </c:pt>
                <c:pt idx="95">
                  <c:v>85.500000000000057</c:v>
                </c:pt>
                <c:pt idx="96">
                  <c:v>86.400000000000063</c:v>
                </c:pt>
                <c:pt idx="97">
                  <c:v>87.300000000000068</c:v>
                </c:pt>
                <c:pt idx="98">
                  <c:v>88.200000000000074</c:v>
                </c:pt>
                <c:pt idx="99">
                  <c:v>89.10000000000008</c:v>
                </c:pt>
                <c:pt idx="100">
                  <c:v>90.000000000000085</c:v>
                </c:pt>
                <c:pt idx="101">
                  <c:v>90.900000000000091</c:v>
                </c:pt>
                <c:pt idx="102">
                  <c:v>91.800000000000097</c:v>
                </c:pt>
                <c:pt idx="103">
                  <c:v>92.700000000000102</c:v>
                </c:pt>
                <c:pt idx="104">
                  <c:v>93.600000000000108</c:v>
                </c:pt>
                <c:pt idx="105">
                  <c:v>94.500000000000114</c:v>
                </c:pt>
                <c:pt idx="106">
                  <c:v>95.400000000000119</c:v>
                </c:pt>
                <c:pt idx="107">
                  <c:v>96.300000000000125</c:v>
                </c:pt>
                <c:pt idx="108">
                  <c:v>97.200000000000131</c:v>
                </c:pt>
                <c:pt idx="109">
                  <c:v>98.100000000000136</c:v>
                </c:pt>
                <c:pt idx="110">
                  <c:v>99.000000000000142</c:v>
                </c:pt>
                <c:pt idx="111">
                  <c:v>99.900000000000148</c:v>
                </c:pt>
                <c:pt idx="112">
                  <c:v>100.80000000000015</c:v>
                </c:pt>
                <c:pt idx="113">
                  <c:v>101.70000000000016</c:v>
                </c:pt>
                <c:pt idx="114">
                  <c:v>102.60000000000016</c:v>
                </c:pt>
                <c:pt idx="115">
                  <c:v>103.50000000000017</c:v>
                </c:pt>
                <c:pt idx="116">
                  <c:v>104.40000000000018</c:v>
                </c:pt>
                <c:pt idx="117">
                  <c:v>105.30000000000018</c:v>
                </c:pt>
                <c:pt idx="118">
                  <c:v>106.20000000000019</c:v>
                </c:pt>
                <c:pt idx="119">
                  <c:v>107.10000000000019</c:v>
                </c:pt>
                <c:pt idx="120">
                  <c:v>108.0000000000002</c:v>
                </c:pt>
                <c:pt idx="121">
                  <c:v>108.9000000000002</c:v>
                </c:pt>
                <c:pt idx="122">
                  <c:v>109.80000000000021</c:v>
                </c:pt>
                <c:pt idx="123">
                  <c:v>110.70000000000022</c:v>
                </c:pt>
                <c:pt idx="124">
                  <c:v>111.60000000000022</c:v>
                </c:pt>
                <c:pt idx="125">
                  <c:v>112.50000000000023</c:v>
                </c:pt>
                <c:pt idx="126">
                  <c:v>113.40000000000023</c:v>
                </c:pt>
                <c:pt idx="127">
                  <c:v>114.30000000000024</c:v>
                </c:pt>
                <c:pt idx="128">
                  <c:v>115.20000000000024</c:v>
                </c:pt>
                <c:pt idx="129">
                  <c:v>116.10000000000025</c:v>
                </c:pt>
                <c:pt idx="130">
                  <c:v>117.00000000000026</c:v>
                </c:pt>
                <c:pt idx="131">
                  <c:v>117.90000000000026</c:v>
                </c:pt>
                <c:pt idx="132">
                  <c:v>118.80000000000027</c:v>
                </c:pt>
                <c:pt idx="133">
                  <c:v>119.70000000000027</c:v>
                </c:pt>
                <c:pt idx="134">
                  <c:v>120.60000000000028</c:v>
                </c:pt>
                <c:pt idx="135">
                  <c:v>121.50000000000028</c:v>
                </c:pt>
                <c:pt idx="136">
                  <c:v>122.40000000000029</c:v>
                </c:pt>
                <c:pt idx="137">
                  <c:v>123.3000000000003</c:v>
                </c:pt>
                <c:pt idx="138">
                  <c:v>124.2000000000003</c:v>
                </c:pt>
                <c:pt idx="139">
                  <c:v>125.10000000000031</c:v>
                </c:pt>
                <c:pt idx="140">
                  <c:v>126.00000000000031</c:v>
                </c:pt>
                <c:pt idx="141">
                  <c:v>126.90000000000032</c:v>
                </c:pt>
                <c:pt idx="142">
                  <c:v>127.80000000000032</c:v>
                </c:pt>
                <c:pt idx="143">
                  <c:v>128.70000000000033</c:v>
                </c:pt>
                <c:pt idx="144">
                  <c:v>129.60000000000034</c:v>
                </c:pt>
                <c:pt idx="145">
                  <c:v>130.50000000000034</c:v>
                </c:pt>
                <c:pt idx="146">
                  <c:v>131.40000000000035</c:v>
                </c:pt>
                <c:pt idx="147">
                  <c:v>132.30000000000035</c:v>
                </c:pt>
                <c:pt idx="148">
                  <c:v>133.20000000000036</c:v>
                </c:pt>
                <c:pt idx="149">
                  <c:v>134.10000000000036</c:v>
                </c:pt>
                <c:pt idx="150">
                  <c:v>135.00000000000037</c:v>
                </c:pt>
                <c:pt idx="151">
                  <c:v>135.90000000000038</c:v>
                </c:pt>
                <c:pt idx="152">
                  <c:v>136.80000000000038</c:v>
                </c:pt>
                <c:pt idx="153">
                  <c:v>137.70000000000039</c:v>
                </c:pt>
                <c:pt idx="154">
                  <c:v>138.60000000000039</c:v>
                </c:pt>
                <c:pt idx="155">
                  <c:v>139.5000000000004</c:v>
                </c:pt>
                <c:pt idx="156">
                  <c:v>140.4000000000004</c:v>
                </c:pt>
                <c:pt idx="157">
                  <c:v>141.30000000000041</c:v>
                </c:pt>
                <c:pt idx="158">
                  <c:v>142.20000000000041</c:v>
                </c:pt>
                <c:pt idx="159">
                  <c:v>143.10000000000042</c:v>
                </c:pt>
                <c:pt idx="160">
                  <c:v>144.00000000000043</c:v>
                </c:pt>
                <c:pt idx="161">
                  <c:v>144.90000000000043</c:v>
                </c:pt>
                <c:pt idx="162">
                  <c:v>145.80000000000044</c:v>
                </c:pt>
                <c:pt idx="163">
                  <c:v>146.70000000000044</c:v>
                </c:pt>
                <c:pt idx="164">
                  <c:v>147.60000000000045</c:v>
                </c:pt>
                <c:pt idx="165">
                  <c:v>148.50000000000045</c:v>
                </c:pt>
                <c:pt idx="166">
                  <c:v>149.40000000000046</c:v>
                </c:pt>
                <c:pt idx="167">
                  <c:v>150.30000000000047</c:v>
                </c:pt>
                <c:pt idx="168">
                  <c:v>151.20000000000047</c:v>
                </c:pt>
                <c:pt idx="169">
                  <c:v>152.10000000000048</c:v>
                </c:pt>
                <c:pt idx="170">
                  <c:v>153.00000000000048</c:v>
                </c:pt>
                <c:pt idx="171">
                  <c:v>153.90000000000049</c:v>
                </c:pt>
                <c:pt idx="172">
                  <c:v>154.80000000000049</c:v>
                </c:pt>
                <c:pt idx="173">
                  <c:v>155.7000000000005</c:v>
                </c:pt>
                <c:pt idx="174">
                  <c:v>156.60000000000051</c:v>
                </c:pt>
                <c:pt idx="175">
                  <c:v>157.50000000000051</c:v>
                </c:pt>
                <c:pt idx="176">
                  <c:v>158.40000000000052</c:v>
                </c:pt>
                <c:pt idx="177">
                  <c:v>159.30000000000052</c:v>
                </c:pt>
                <c:pt idx="178">
                  <c:v>160.20000000000053</c:v>
                </c:pt>
                <c:pt idx="179">
                  <c:v>161.10000000000053</c:v>
                </c:pt>
                <c:pt idx="180">
                  <c:v>162.00000000000054</c:v>
                </c:pt>
                <c:pt idx="181">
                  <c:v>162.90000000000055</c:v>
                </c:pt>
                <c:pt idx="182">
                  <c:v>163.80000000000055</c:v>
                </c:pt>
                <c:pt idx="183">
                  <c:v>164.70000000000056</c:v>
                </c:pt>
                <c:pt idx="184">
                  <c:v>165.60000000000056</c:v>
                </c:pt>
                <c:pt idx="185">
                  <c:v>166.50000000000057</c:v>
                </c:pt>
                <c:pt idx="186">
                  <c:v>167.40000000000057</c:v>
                </c:pt>
                <c:pt idx="187">
                  <c:v>168.30000000000058</c:v>
                </c:pt>
                <c:pt idx="188">
                  <c:v>169.20000000000059</c:v>
                </c:pt>
                <c:pt idx="189">
                  <c:v>170.10000000000059</c:v>
                </c:pt>
                <c:pt idx="190">
                  <c:v>171.0000000000006</c:v>
                </c:pt>
                <c:pt idx="191">
                  <c:v>171.9000000000006</c:v>
                </c:pt>
                <c:pt idx="192">
                  <c:v>172.80000000000061</c:v>
                </c:pt>
                <c:pt idx="193">
                  <c:v>173.70000000000061</c:v>
                </c:pt>
                <c:pt idx="194">
                  <c:v>174.60000000000062</c:v>
                </c:pt>
                <c:pt idx="195">
                  <c:v>175.50000000000063</c:v>
                </c:pt>
                <c:pt idx="196">
                  <c:v>176.40000000000063</c:v>
                </c:pt>
                <c:pt idx="197">
                  <c:v>177.30000000000064</c:v>
                </c:pt>
                <c:pt idx="198">
                  <c:v>178.20000000000064</c:v>
                </c:pt>
                <c:pt idx="199">
                  <c:v>179.10000000000065</c:v>
                </c:pt>
                <c:pt idx="200">
                  <c:v>180.00000000000065</c:v>
                </c:pt>
                <c:pt idx="201">
                  <c:v>180.90000000000066</c:v>
                </c:pt>
                <c:pt idx="202">
                  <c:v>181.80000000000067</c:v>
                </c:pt>
                <c:pt idx="203">
                  <c:v>182.70000000000067</c:v>
                </c:pt>
                <c:pt idx="204">
                  <c:v>183.60000000000068</c:v>
                </c:pt>
                <c:pt idx="205">
                  <c:v>184.50000000000068</c:v>
                </c:pt>
                <c:pt idx="206">
                  <c:v>185.40000000000069</c:v>
                </c:pt>
                <c:pt idx="207">
                  <c:v>186.30000000000069</c:v>
                </c:pt>
                <c:pt idx="208">
                  <c:v>187.2000000000007</c:v>
                </c:pt>
                <c:pt idx="209">
                  <c:v>188.1000000000007</c:v>
                </c:pt>
                <c:pt idx="210">
                  <c:v>189.00000000000071</c:v>
                </c:pt>
                <c:pt idx="211">
                  <c:v>189.90000000000072</c:v>
                </c:pt>
                <c:pt idx="212">
                  <c:v>190.80000000000072</c:v>
                </c:pt>
                <c:pt idx="213">
                  <c:v>191.70000000000073</c:v>
                </c:pt>
                <c:pt idx="214">
                  <c:v>192.60000000000073</c:v>
                </c:pt>
                <c:pt idx="215">
                  <c:v>193.50000000000074</c:v>
                </c:pt>
                <c:pt idx="216">
                  <c:v>194.40000000000074</c:v>
                </c:pt>
                <c:pt idx="217">
                  <c:v>195.30000000000075</c:v>
                </c:pt>
                <c:pt idx="218">
                  <c:v>196.20000000000076</c:v>
                </c:pt>
                <c:pt idx="219">
                  <c:v>197.10000000000076</c:v>
                </c:pt>
                <c:pt idx="220">
                  <c:v>198.00000000000077</c:v>
                </c:pt>
                <c:pt idx="221">
                  <c:v>198.90000000000077</c:v>
                </c:pt>
                <c:pt idx="222">
                  <c:v>199.80000000000078</c:v>
                </c:pt>
                <c:pt idx="223">
                  <c:v>200.70000000000078</c:v>
                </c:pt>
                <c:pt idx="224">
                  <c:v>201.60000000000079</c:v>
                </c:pt>
                <c:pt idx="225">
                  <c:v>202.5000000000008</c:v>
                </c:pt>
                <c:pt idx="226">
                  <c:v>203.4000000000008</c:v>
                </c:pt>
                <c:pt idx="227">
                  <c:v>204.30000000000081</c:v>
                </c:pt>
                <c:pt idx="228">
                  <c:v>205.20000000000081</c:v>
                </c:pt>
                <c:pt idx="229">
                  <c:v>206.10000000000082</c:v>
                </c:pt>
                <c:pt idx="230">
                  <c:v>207.00000000000082</c:v>
                </c:pt>
                <c:pt idx="231">
                  <c:v>207.90000000000083</c:v>
                </c:pt>
                <c:pt idx="232">
                  <c:v>208.80000000000084</c:v>
                </c:pt>
                <c:pt idx="233">
                  <c:v>209.70000000000084</c:v>
                </c:pt>
                <c:pt idx="234">
                  <c:v>210.60000000000085</c:v>
                </c:pt>
                <c:pt idx="235">
                  <c:v>211.50000000000085</c:v>
                </c:pt>
                <c:pt idx="236">
                  <c:v>212.40000000000086</c:v>
                </c:pt>
                <c:pt idx="237">
                  <c:v>213.30000000000086</c:v>
                </c:pt>
                <c:pt idx="238">
                  <c:v>214.20000000000087</c:v>
                </c:pt>
                <c:pt idx="239">
                  <c:v>215.10000000000088</c:v>
                </c:pt>
                <c:pt idx="240">
                  <c:v>216.00000000000088</c:v>
                </c:pt>
                <c:pt idx="241">
                  <c:v>216.90000000000089</c:v>
                </c:pt>
                <c:pt idx="242">
                  <c:v>217.80000000000089</c:v>
                </c:pt>
                <c:pt idx="243">
                  <c:v>218.7000000000009</c:v>
                </c:pt>
                <c:pt idx="244">
                  <c:v>219.6000000000009</c:v>
                </c:pt>
                <c:pt idx="245">
                  <c:v>220.50000000000091</c:v>
                </c:pt>
                <c:pt idx="246">
                  <c:v>221.40000000000092</c:v>
                </c:pt>
                <c:pt idx="247">
                  <c:v>222.30000000000092</c:v>
                </c:pt>
                <c:pt idx="248">
                  <c:v>223.20000000000093</c:v>
                </c:pt>
                <c:pt idx="249">
                  <c:v>224.10000000000093</c:v>
                </c:pt>
                <c:pt idx="250">
                  <c:v>225.00000000000094</c:v>
                </c:pt>
                <c:pt idx="251">
                  <c:v>225.90000000000094</c:v>
                </c:pt>
                <c:pt idx="252">
                  <c:v>226.80000000000095</c:v>
                </c:pt>
                <c:pt idx="253">
                  <c:v>227.70000000000095</c:v>
                </c:pt>
                <c:pt idx="254">
                  <c:v>228.60000000000096</c:v>
                </c:pt>
                <c:pt idx="255">
                  <c:v>229.50000000000097</c:v>
                </c:pt>
                <c:pt idx="256">
                  <c:v>230.40000000000097</c:v>
                </c:pt>
                <c:pt idx="257">
                  <c:v>231.30000000000098</c:v>
                </c:pt>
                <c:pt idx="258">
                  <c:v>232.20000000000098</c:v>
                </c:pt>
                <c:pt idx="259">
                  <c:v>233.10000000000099</c:v>
                </c:pt>
                <c:pt idx="260">
                  <c:v>234.00000000000099</c:v>
                </c:pt>
                <c:pt idx="261">
                  <c:v>234.900000000001</c:v>
                </c:pt>
                <c:pt idx="262">
                  <c:v>235.80000000000101</c:v>
                </c:pt>
                <c:pt idx="263">
                  <c:v>236.70000000000101</c:v>
                </c:pt>
                <c:pt idx="264">
                  <c:v>237.60000000000102</c:v>
                </c:pt>
                <c:pt idx="265">
                  <c:v>238.50000000000102</c:v>
                </c:pt>
                <c:pt idx="266">
                  <c:v>239.40000000000103</c:v>
                </c:pt>
                <c:pt idx="267">
                  <c:v>240.30000000000103</c:v>
                </c:pt>
                <c:pt idx="268">
                  <c:v>241.20000000000104</c:v>
                </c:pt>
                <c:pt idx="269">
                  <c:v>242.10000000000105</c:v>
                </c:pt>
                <c:pt idx="270">
                  <c:v>243.00000000000105</c:v>
                </c:pt>
                <c:pt idx="271">
                  <c:v>243.90000000000106</c:v>
                </c:pt>
                <c:pt idx="272">
                  <c:v>244.80000000000106</c:v>
                </c:pt>
                <c:pt idx="273">
                  <c:v>245.70000000000107</c:v>
                </c:pt>
                <c:pt idx="274">
                  <c:v>246.60000000000107</c:v>
                </c:pt>
                <c:pt idx="275">
                  <c:v>247.50000000000108</c:v>
                </c:pt>
                <c:pt idx="276">
                  <c:v>248.40000000000109</c:v>
                </c:pt>
                <c:pt idx="277">
                  <c:v>249.30000000000109</c:v>
                </c:pt>
                <c:pt idx="278">
                  <c:v>250.2000000000011</c:v>
                </c:pt>
                <c:pt idx="279">
                  <c:v>251.1000000000011</c:v>
                </c:pt>
                <c:pt idx="280">
                  <c:v>252.00000000000111</c:v>
                </c:pt>
                <c:pt idx="281">
                  <c:v>252.90000000000111</c:v>
                </c:pt>
                <c:pt idx="282">
                  <c:v>253.80000000000112</c:v>
                </c:pt>
                <c:pt idx="283">
                  <c:v>254.70000000000113</c:v>
                </c:pt>
                <c:pt idx="284">
                  <c:v>255.60000000000113</c:v>
                </c:pt>
                <c:pt idx="285">
                  <c:v>256.50000000000114</c:v>
                </c:pt>
                <c:pt idx="286">
                  <c:v>257.40000000000111</c:v>
                </c:pt>
                <c:pt idx="287">
                  <c:v>258.30000000000109</c:v>
                </c:pt>
                <c:pt idx="288">
                  <c:v>259.20000000000107</c:v>
                </c:pt>
                <c:pt idx="289">
                  <c:v>260.10000000000105</c:v>
                </c:pt>
                <c:pt idx="290">
                  <c:v>261.00000000000102</c:v>
                </c:pt>
                <c:pt idx="291">
                  <c:v>261.900000000001</c:v>
                </c:pt>
                <c:pt idx="292">
                  <c:v>262.80000000000098</c:v>
                </c:pt>
                <c:pt idx="293">
                  <c:v>263.70000000000095</c:v>
                </c:pt>
                <c:pt idx="294">
                  <c:v>264.60000000000093</c:v>
                </c:pt>
                <c:pt idx="295">
                  <c:v>265.50000000000091</c:v>
                </c:pt>
                <c:pt idx="296">
                  <c:v>266.40000000000089</c:v>
                </c:pt>
                <c:pt idx="297">
                  <c:v>267.30000000000086</c:v>
                </c:pt>
                <c:pt idx="298">
                  <c:v>268.20000000000084</c:v>
                </c:pt>
                <c:pt idx="299">
                  <c:v>269.10000000000082</c:v>
                </c:pt>
                <c:pt idx="300">
                  <c:v>270.0000000000008</c:v>
                </c:pt>
                <c:pt idx="301">
                  <c:v>270.90000000000077</c:v>
                </c:pt>
                <c:pt idx="302">
                  <c:v>271.80000000000075</c:v>
                </c:pt>
                <c:pt idx="303">
                  <c:v>272.70000000000073</c:v>
                </c:pt>
                <c:pt idx="304">
                  <c:v>273.6000000000007</c:v>
                </c:pt>
                <c:pt idx="305">
                  <c:v>274.50000000000068</c:v>
                </c:pt>
                <c:pt idx="306">
                  <c:v>275.40000000000066</c:v>
                </c:pt>
                <c:pt idx="307">
                  <c:v>276.30000000000064</c:v>
                </c:pt>
                <c:pt idx="308">
                  <c:v>277.20000000000061</c:v>
                </c:pt>
                <c:pt idx="309">
                  <c:v>278.10000000000059</c:v>
                </c:pt>
                <c:pt idx="310">
                  <c:v>279.00000000000057</c:v>
                </c:pt>
                <c:pt idx="311">
                  <c:v>279.90000000000055</c:v>
                </c:pt>
                <c:pt idx="312">
                  <c:v>280.80000000000052</c:v>
                </c:pt>
                <c:pt idx="313">
                  <c:v>281.7000000000005</c:v>
                </c:pt>
                <c:pt idx="314">
                  <c:v>282.60000000000048</c:v>
                </c:pt>
                <c:pt idx="315">
                  <c:v>283.50000000000045</c:v>
                </c:pt>
                <c:pt idx="316">
                  <c:v>284.40000000000043</c:v>
                </c:pt>
                <c:pt idx="317">
                  <c:v>285.30000000000041</c:v>
                </c:pt>
                <c:pt idx="318">
                  <c:v>286.20000000000039</c:v>
                </c:pt>
                <c:pt idx="319">
                  <c:v>287.10000000000036</c:v>
                </c:pt>
                <c:pt idx="320">
                  <c:v>288.00000000000034</c:v>
                </c:pt>
                <c:pt idx="321">
                  <c:v>288.90000000000032</c:v>
                </c:pt>
                <c:pt idx="322">
                  <c:v>289.8000000000003</c:v>
                </c:pt>
                <c:pt idx="323">
                  <c:v>290.70000000000027</c:v>
                </c:pt>
                <c:pt idx="324">
                  <c:v>291.60000000000025</c:v>
                </c:pt>
                <c:pt idx="325">
                  <c:v>292.50000000000023</c:v>
                </c:pt>
                <c:pt idx="326">
                  <c:v>293.4000000000002</c:v>
                </c:pt>
                <c:pt idx="327">
                  <c:v>294.30000000000018</c:v>
                </c:pt>
                <c:pt idx="328">
                  <c:v>295.20000000000016</c:v>
                </c:pt>
                <c:pt idx="329">
                  <c:v>296.10000000000014</c:v>
                </c:pt>
                <c:pt idx="330">
                  <c:v>297.00000000000011</c:v>
                </c:pt>
                <c:pt idx="331">
                  <c:v>297.90000000000009</c:v>
                </c:pt>
                <c:pt idx="332">
                  <c:v>298.80000000000007</c:v>
                </c:pt>
                <c:pt idx="333">
                  <c:v>299.70000000000005</c:v>
                </c:pt>
                <c:pt idx="334">
                  <c:v>300.60000000000002</c:v>
                </c:pt>
                <c:pt idx="335">
                  <c:v>301.5</c:v>
                </c:pt>
                <c:pt idx="336">
                  <c:v>302.39999999999998</c:v>
                </c:pt>
                <c:pt idx="337">
                  <c:v>303.29999999999995</c:v>
                </c:pt>
                <c:pt idx="338">
                  <c:v>304.19999999999993</c:v>
                </c:pt>
                <c:pt idx="339">
                  <c:v>305.09999999999991</c:v>
                </c:pt>
                <c:pt idx="340">
                  <c:v>305.99999999999989</c:v>
                </c:pt>
                <c:pt idx="341">
                  <c:v>306.89999999999986</c:v>
                </c:pt>
                <c:pt idx="342">
                  <c:v>307.79999999999984</c:v>
                </c:pt>
                <c:pt idx="343">
                  <c:v>308.69999999999982</c:v>
                </c:pt>
                <c:pt idx="344">
                  <c:v>309.5999999999998</c:v>
                </c:pt>
                <c:pt idx="345">
                  <c:v>310.49999999999977</c:v>
                </c:pt>
                <c:pt idx="346">
                  <c:v>311.39999999999975</c:v>
                </c:pt>
                <c:pt idx="347">
                  <c:v>312.29999999999973</c:v>
                </c:pt>
                <c:pt idx="348">
                  <c:v>313.1999999999997</c:v>
                </c:pt>
                <c:pt idx="349">
                  <c:v>314.09999999999968</c:v>
                </c:pt>
                <c:pt idx="350">
                  <c:v>314.99999999999966</c:v>
                </c:pt>
                <c:pt idx="351">
                  <c:v>315.89999999999964</c:v>
                </c:pt>
                <c:pt idx="352">
                  <c:v>316.79999999999961</c:v>
                </c:pt>
                <c:pt idx="353">
                  <c:v>317.69999999999959</c:v>
                </c:pt>
                <c:pt idx="354">
                  <c:v>318.59999999999957</c:v>
                </c:pt>
                <c:pt idx="355">
                  <c:v>319.49999999999955</c:v>
                </c:pt>
                <c:pt idx="356">
                  <c:v>320.39999999999952</c:v>
                </c:pt>
                <c:pt idx="357">
                  <c:v>321.2999999999995</c:v>
                </c:pt>
                <c:pt idx="358">
                  <c:v>322.19999999999948</c:v>
                </c:pt>
                <c:pt idx="359">
                  <c:v>323.09999999999945</c:v>
                </c:pt>
                <c:pt idx="360">
                  <c:v>323.99999999999943</c:v>
                </c:pt>
                <c:pt idx="361">
                  <c:v>324.89999999999941</c:v>
                </c:pt>
                <c:pt idx="362">
                  <c:v>325.79999999999939</c:v>
                </c:pt>
                <c:pt idx="363">
                  <c:v>326.69999999999936</c:v>
                </c:pt>
                <c:pt idx="364">
                  <c:v>327.59999999999934</c:v>
                </c:pt>
                <c:pt idx="365">
                  <c:v>328.49999999999932</c:v>
                </c:pt>
                <c:pt idx="366">
                  <c:v>329.3999999999993</c:v>
                </c:pt>
                <c:pt idx="367">
                  <c:v>330.29999999999927</c:v>
                </c:pt>
                <c:pt idx="368">
                  <c:v>331.19999999999925</c:v>
                </c:pt>
                <c:pt idx="369">
                  <c:v>332.09999999999923</c:v>
                </c:pt>
                <c:pt idx="370">
                  <c:v>332.9999999999992</c:v>
                </c:pt>
                <c:pt idx="371">
                  <c:v>333.89999999999918</c:v>
                </c:pt>
                <c:pt idx="372">
                  <c:v>334.79999999999916</c:v>
                </c:pt>
                <c:pt idx="373">
                  <c:v>335.69999999999914</c:v>
                </c:pt>
                <c:pt idx="374">
                  <c:v>336.59999999999911</c:v>
                </c:pt>
                <c:pt idx="375">
                  <c:v>337.49999999999909</c:v>
                </c:pt>
                <c:pt idx="376">
                  <c:v>338.39999999999907</c:v>
                </c:pt>
                <c:pt idx="377">
                  <c:v>339.29999999999905</c:v>
                </c:pt>
              </c:numCache>
            </c:numRef>
          </c:cat>
          <c:val>
            <c:numRef>
              <c:f>合成波のつくり方!$CE$43:$CE$420</c:f>
              <c:numCache>
                <c:formatCode>#,##0.000;[Red]\-#,##0.000</c:formatCode>
                <c:ptCount val="3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1E-3</c:v>
                </c:pt>
                <c:pt idx="41">
                  <c:v>1.1000000000000001E-3</c:v>
                </c:pt>
                <c:pt idx="42">
                  <c:v>1.2099955450000002E-3</c:v>
                </c:pt>
                <c:pt idx="43">
                  <c:v>1.3309848085364048E-3</c:v>
                </c:pt>
                <c:pt idx="44">
                  <c:v>1.4640654470738489E-3</c:v>
                </c:pt>
                <c:pt idx="45">
                  <c:v>1.6104444736797828E-3</c:v>
                </c:pt>
                <c:pt idx="46">
                  <c:v>1.7714491029779946E-3</c:v>
                </c:pt>
                <c:pt idx="47">
                  <c:v>1.9485386610956757E-3</c:v>
                </c:pt>
                <c:pt idx="48">
                  <c:v>2.14331766297229E-3</c:v>
                </c:pt>
                <c:pt idx="49">
                  <c:v>2.3575501687675437E-3</c:v>
                </c:pt>
                <c:pt idx="50">
                  <c:v>2.5931755412305258E-3</c:v>
                </c:pt>
                <c:pt idx="51">
                  <c:v>2.8523257368106305E-3</c:v>
                </c:pt>
                <c:pt idx="52">
                  <c:v>3.1373442750372857E-3</c:v>
                </c:pt>
                <c:pt idx="53">
                  <c:v>3.4508070432980073E-3</c:v>
                </c:pt>
                <c:pt idx="54">
                  <c:v>3.7955451076228004E-3</c:v>
                </c:pt>
                <c:pt idx="55">
                  <c:v>4.1746697144459275E-3</c:v>
                </c:pt>
                <c:pt idx="56">
                  <c:v>4.5915996835568535E-3</c:v>
                </c:pt>
                <c:pt idx="57">
                  <c:v>5.0500914085441218E-3</c:v>
                </c:pt>
                <c:pt idx="58">
                  <c:v>5.5542716979266396E-3</c:v>
                </c:pt>
                <c:pt idx="59">
                  <c:v>6.1086737077712021E-3</c:v>
                </c:pt>
                <c:pt idx="60">
                  <c:v>6.7182762347863488E-3</c:v>
                </c:pt>
                <c:pt idx="61">
                  <c:v>7.3885466574822607E-3</c:v>
                </c:pt>
                <c:pt idx="62">
                  <c:v>8.1254878317509743E-3</c:v>
                </c:pt>
                <c:pt idx="63">
                  <c:v>8.9356892658274262E-3</c:v>
                </c:pt>
                <c:pt idx="64">
                  <c:v>9.8263829176180022E-3</c:v>
                </c:pt>
                <c:pt idx="65">
                  <c:v>1.080550397428714E-2</c:v>
                </c:pt>
                <c:pt idx="66">
                  <c:v>1.1881756989085569E-2</c:v>
                </c:pt>
                <c:pt idx="67">
                  <c:v>1.3064687762819304E-2</c:v>
                </c:pt>
                <c:pt idx="68">
                  <c:v>1.4364761366016103E-2</c:v>
                </c:pt>
                <c:pt idx="69">
                  <c:v>1.5793446701407397E-2</c:v>
                </c:pt>
                <c:pt idx="70">
                  <c:v>1.7363308003163085E-2</c:v>
                </c:pt>
                <c:pt idx="71">
                  <c:v>1.9088103657382269E-2</c:v>
                </c:pt>
                <c:pt idx="72">
                  <c:v>2.0982892705210074E-2</c:v>
                </c:pt>
                <c:pt idx="73">
                  <c:v>2.3064149352664657E-2</c:v>
                </c:pt>
                <c:pt idx="74">
                  <c:v>2.5349885756268224E-2</c:v>
                </c:pt>
                <c:pt idx="75">
                  <c:v>2.785978327663742E-2</c:v>
                </c:pt>
                <c:pt idx="76">
                  <c:v>3.0615332288258336E-2</c:v>
                </c:pt>
                <c:pt idx="77">
                  <c:v>3.3639980496792676E-2</c:v>
                </c:pt>
                <c:pt idx="78">
                  <c:v>3.6959289538442595E-2</c:v>
                </c:pt>
                <c:pt idx="79">
                  <c:v>4.0601099410995253E-2</c:v>
                </c:pt>
                <c:pt idx="80">
                  <c:v>4.4595700003753222E-2</c:v>
                </c:pt>
                <c:pt idx="81">
                  <c:v>4.8976008642836528E-2</c:v>
                </c:pt>
                <c:pt idx="82">
                  <c:v>5.3777752137068063E-2</c:v>
                </c:pt>
                <c:pt idx="83">
                  <c:v>5.90396512840973E-2</c:v>
                </c:pt>
                <c:pt idx="84">
                  <c:v>6.48036051614123E-2</c:v>
                </c:pt>
                <c:pt idx="85">
                  <c:v>7.1114871765980484E-2</c:v>
                </c:pt>
                <c:pt idx="86">
                  <c:v>7.8022240661995951E-2</c:v>
                </c:pt>
                <c:pt idx="87">
                  <c:v>8.5578192230653105E-2</c:v>
                </c:pt>
                <c:pt idx="88">
                  <c:v>9.383903687135102E-2</c:v>
                </c:pt>
                <c:pt idx="89">
                  <c:v>0.10286502606401048</c:v>
                </c:pt>
                <c:pt idx="90">
                  <c:v>0.11272042555400659</c:v>
                </c:pt>
                <c:pt idx="91">
                  <c:v>0.12347353905650263</c:v>
                </c:pt>
                <c:pt idx="92">
                  <c:v>0.13519666879566675</c:v>
                </c:pt>
                <c:pt idx="93">
                  <c:v>0.14796599690805953</c:v>
                </c:pt>
                <c:pt idx="94">
                  <c:v>0.16186136927651082</c:v>
                </c:pt>
                <c:pt idx="95">
                  <c:v>0.17696596077134547</c:v>
                </c:pt>
                <c:pt idx="96">
                  <c:v>0.19336579823919969</c:v>
                </c:pt>
                <c:pt idx="97">
                  <c:v>0.21114911501222264</c:v>
                </c:pt>
                <c:pt idx="98">
                  <c:v>0.23040550837436119</c:v>
                </c:pt>
                <c:pt idx="99">
                  <c:v>0.2512248695340088</c:v>
                </c:pt>
                <c:pt idx="100">
                  <c:v>0.27369605449509621</c:v>
                </c:pt>
                <c:pt idx="101">
                  <c:v>0.29790526414507934</c:v>
                </c:pt>
                <c:pt idx="102">
                  <c:v>0.32393410331796807</c:v>
                </c:pt>
                <c:pt idx="103">
                  <c:v>0.35185729204880128</c:v>
                </c:pt>
                <c:pt idx="104">
                  <c:v>0.38174000828439059</c:v>
                </c:pt>
                <c:pt idx="105">
                  <c:v>0.4136348505704861</c:v>
                </c:pt>
                <c:pt idx="106">
                  <c:v>0.44757842232252382</c:v>
                </c:pt>
                <c:pt idx="107">
                  <c:v>0.48358755678120757</c:v>
                </c:pt>
                <c:pt idx="108">
                  <c:v>0.5216552241003849</c:v>
                </c:pt>
                <c:pt idx="109">
                  <c:v>0.56174618942096821</c:v>
                </c:pt>
                <c:pt idx="110">
                  <c:v>0.60379252309088471</c:v>
                </c:pt>
                <c:pt idx="111">
                  <c:v>0.64768910071937114</c:v>
                </c:pt>
                <c:pt idx="112">
                  <c:v>0.69328927015355046</c:v>
                </c:pt>
                <c:pt idx="113">
                  <c:v>0.74040090257220692</c:v>
                </c:pt>
                <c:pt idx="114">
                  <c:v>0.78878308263435248</c:v>
                </c:pt>
                <c:pt idx="115">
                  <c:v>0.83814372400828296</c:v>
                </c:pt>
                <c:pt idx="116">
                  <c:v>0.88813841684798089</c:v>
                </c:pt>
                <c:pt idx="117">
                  <c:v>0.93837081756866869</c:v>
                </c:pt>
                <c:pt idx="118">
                  <c:v>0.98839487325925834</c:v>
                </c:pt>
                <c:pt idx="119">
                  <c:v>1.0377191285654299</c:v>
                </c:pt>
                <c:pt idx="120">
                  <c:v>1.0858132886953991</c:v>
                </c:pt>
                <c:pt idx="121">
                  <c:v>1.1321171075874594</c:v>
                </c:pt>
                <c:pt idx="122">
                  <c:v>1.1760515377836176</c:v>
                </c:pt>
                <c:pt idx="123">
                  <c:v>1.2170319246516708</c:v>
                </c:pt>
                <c:pt idx="124">
                  <c:v>1.2544828628605058</c:v>
                </c:pt>
                <c:pt idx="125">
                  <c:v>1.2878541716534551</c:v>
                </c:pt>
                <c:pt idx="126">
                  <c:v>1.3166373041571202</c:v>
                </c:pt>
                <c:pt idx="127">
                  <c:v>1.3403814019736586</c:v>
                </c:pt>
                <c:pt idx="128">
                  <c:v>1.3587081551232829</c:v>
                </c:pt>
                <c:pt idx="129">
                  <c:v>1.3713246402388437</c:v>
                </c:pt>
                <c:pt idx="130">
                  <c:v>1.378033391505046</c:v>
                </c:pt>
                <c:pt idx="131">
                  <c:v>1.3787391060575547</c:v>
                </c:pt>
                <c:pt idx="132">
                  <c:v>1.3734515871944257</c:v>
                </c:pt>
                <c:pt idx="133">
                  <c:v>1.3622847665826474</c:v>
                </c:pt>
                <c:pt idx="134">
                  <c:v>1.3454518977377625</c:v>
                </c:pt>
                <c:pt idx="135">
                  <c:v>1.3232572529009279</c:v>
                </c:pt>
                <c:pt idx="136">
                  <c:v>1.296084861314672</c:v>
                </c:pt>
                <c:pt idx="137">
                  <c:v>1.2643849808906804</c:v>
                </c:pt>
                <c:pt idx="138">
                  <c:v>1.2286590863775269</c:v>
                </c:pt>
                <c:pt idx="139">
                  <c:v>1.1894441822080606</c:v>
                </c:pt>
                <c:pt idx="140">
                  <c:v>1.1472972115393911</c:v>
                </c:pt>
                <c:pt idx="141">
                  <c:v>1.102780244949386</c:v>
                </c:pt>
                <c:pt idx="142">
                  <c:v>1.0564470071325354</c:v>
                </c:pt>
                <c:pt idx="143">
                  <c:v>1.0088311536786159</c:v>
                </c:pt>
                <c:pt idx="144">
                  <c:v>0.96043655802626748</c:v>
                </c:pt>
                <c:pt idx="145">
                  <c:v>0.91172972416857001</c:v>
                </c:pt>
                <c:pt idx="146">
                  <c:v>0.86313431361961812</c:v>
                </c:pt>
                <c:pt idx="147">
                  <c:v>0.81502767186562353</c:v>
                </c:pt>
                <c:pt idx="148">
                  <c:v>0.76773916286842192</c:v>
                </c:pt>
                <c:pt idx="149">
                  <c:v>0.72155007005321892</c:v>
                </c:pt>
                <c:pt idx="150">
                  <c:v>0.67669479626903606</c:v>
                </c:pt>
                <c:pt idx="151">
                  <c:v>0.63336308971012922</c:v>
                </c:pt>
                <c:pt idx="152">
                  <c:v>0.59170303328838403</c:v>
                </c:pt>
                <c:pt idx="153">
                  <c:v>0.55182455691296606</c:v>
                </c:pt>
                <c:pt idx="154">
                  <c:v>0.51380326136133192</c:v>
                </c:pt>
                <c:pt idx="155">
                  <c:v>0.4776843753137282</c:v>
                </c:pt>
                <c:pt idx="156">
                  <c:v>0.44348670079812291</c:v>
                </c:pt>
                <c:pt idx="157">
                  <c:v>0.41120643462651796</c:v>
                </c:pt>
                <c:pt idx="158">
                  <c:v>0.38082078295856481</c:v>
                </c:pt>
                <c:pt idx="159">
                  <c:v>0.35229131205582953</c:v>
                </c:pt>
                <c:pt idx="160">
                  <c:v>0.3255670002128469</c:v>
                </c:pt>
                <c:pt idx="161">
                  <c:v>0.3005869737446919</c:v>
                </c:pt>
                <c:pt idx="162">
                  <c:v>0.27728292399485094</c:v>
                </c:pt>
                <c:pt idx="163">
                  <c:v>0.25558121297417563</c:v>
                </c:pt>
                <c:pt idx="164">
                  <c:v>0.23540468290438032</c:v>
                </c:pt>
                <c:pt idx="165">
                  <c:v>0.21667419009678346</c:v>
                </c:pt>
                <c:pt idx="166">
                  <c:v>0.19930988671603656</c:v>
                </c:pt>
                <c:pt idx="167">
                  <c:v>0.18323227549083701</c:v>
                </c:pt>
                <c:pt idx="168">
                  <c:v>0.16836306272102641</c:v>
                </c:pt>
                <c:pt idx="169">
                  <c:v>0.15462583431976379</c:v>
                </c:pt>
                <c:pt idx="170">
                  <c:v>0.14194657839183628</c:v>
                </c:pt>
                <c:pt idx="171">
                  <c:v>0.13025407620355284</c:v>
                </c:pt>
                <c:pt idx="172">
                  <c:v>0.11948018151798051</c:v>
                </c:pt>
                <c:pt idx="173">
                  <c:v>0.10956000628270211</c:v>
                </c:pt>
                <c:pt idx="174">
                  <c:v>0.10043202866268588</c:v>
                </c:pt>
                <c:pt idx="175">
                  <c:v>9.2038137477055332E-2</c:v>
                </c:pt>
                <c:pt idx="176">
                  <c:v>8.4323625271861213E-2</c:v>
                </c:pt>
                <c:pt idx="177">
                  <c:v>7.7237140570186547E-2</c:v>
                </c:pt>
                <c:pt idx="178">
                  <c:v>7.0730608301519421E-2</c:v>
                </c:pt>
                <c:pt idx="179">
                  <c:v>6.4759126029890174E-2</c:v>
                </c:pt>
                <c:pt idx="180">
                  <c:v>5.928084237330649E-2</c:v>
                </c:pt>
                <c:pt idx="181">
                  <c:v>5.4256822929199755E-2</c:v>
                </c:pt>
                <c:pt idx="182">
                  <c:v>4.9650908082459366E-2</c:v>
                </c:pt>
                <c:pt idx="183">
                  <c:v>4.5429566262897063E-2</c:v>
                </c:pt>
                <c:pt idx="184">
                  <c:v>4.1561745525511076E-2</c:v>
                </c:pt>
                <c:pt idx="185">
                  <c:v>3.8018725737405057E-2</c:v>
                </c:pt>
                <c:pt idx="186">
                  <c:v>3.4773973157671098E-2</c:v>
                </c:pt>
                <c:pt idx="187">
                  <c:v>3.1802998779612679E-2</c:v>
                </c:pt>
                <c:pt idx="188">
                  <c:v>2.9083221457831418E-2</c:v>
                </c:pt>
                <c:pt idx="189">
                  <c:v>2.6593836556326553E-2</c:v>
                </c:pt>
                <c:pt idx="190">
                  <c:v>2.4315690619218146E-2</c:v>
                </c:pt>
                <c:pt idx="191">
                  <c:v>2.223116237531611E-2</c:v>
                </c:pt>
                <c:pt idx="192">
                  <c:v>2.0324050234744422E-2</c:v>
                </c:pt>
                <c:pt idx="193">
                  <c:v>1.8579466314273003E-2</c:v>
                </c:pt>
                <c:pt idx="194">
                  <c:v>1.6983736932773379E-2</c:v>
                </c:pt>
                <c:pt idx="195">
                  <c:v>1.5524309444871015E-2</c:v>
                </c:pt>
                <c:pt idx="196">
                  <c:v>1.4189665225624556E-2</c:v>
                </c:pt>
                <c:pt idx="197">
                  <c:v>1.2969238578687278E-2</c:v>
                </c:pt>
                <c:pt idx="198">
                  <c:v>1.1853341312158745E-2</c:v>
                </c:pt>
                <c:pt idx="199">
                  <c:v>1.0833092707903117E-2</c:v>
                </c:pt>
                <c:pt idx="200">
                  <c:v>9.9003545995539968E-3</c:v>
                </c:pt>
                <c:pt idx="201">
                  <c:v>9.0476712701222841E-3</c:v>
                </c:pt>
                <c:pt idx="202">
                  <c:v>8.2682138807250206E-3</c:v>
                </c:pt>
                <c:pt idx="203">
                  <c:v>7.5557291463436652E-3</c:v>
                </c:pt>
                <c:pt idx="204">
                  <c:v>6.9044919817816946E-3</c:v>
                </c:pt>
                <c:pt idx="205">
                  <c:v>6.3092618503720558E-3</c:v>
                </c:pt>
                <c:pt idx="206">
                  <c:v>5.7652425588738529E-3</c:v>
                </c:pt>
                <c:pt idx="207">
                  <c:v>5.2680452539007891E-3</c:v>
                </c:pt>
                <c:pt idx="208">
                  <c:v>4.8136543877458134E-3</c:v>
                </c:pt>
                <c:pt idx="209">
                  <c:v>4.3983964342929937E-3</c:v>
                </c:pt>
                <c:pt idx="210">
                  <c:v>4.0189111485922227E-3</c:v>
                </c:pt>
                <c:pt idx="211">
                  <c:v>3.6721251764240165E-3</c:v>
                </c:pt>
                <c:pt idx="212">
                  <c:v>3.355227832655008E-3</c:v>
                </c:pt>
                <c:pt idx="213">
                  <c:v>3.0656488792717091E-3</c:v>
                </c:pt>
                <c:pt idx="214">
                  <c:v>2.8010381456028428E-3</c:v>
                </c:pt>
                <c:pt idx="215">
                  <c:v>2.5592468443455885E-3</c:v>
                </c:pt>
                <c:pt idx="216">
                  <c:v>2.3383104475645329E-3</c:v>
                </c:pt>
                <c:pt idx="217">
                  <c:v>2.136432996815537E-3</c:v>
                </c:pt>
                <c:pt idx="218">
                  <c:v>1.9519727309539425E-3</c:v>
                </c:pt>
                <c:pt idx="219">
                  <c:v>1.783428924020748E-3</c:v>
                </c:pt>
                <c:pt idx="220">
                  <c:v>1.6294298338720955E-3</c:v>
                </c:pt>
                <c:pt idx="221">
                  <c:v>1.4887216699424649E-3</c:v>
                </c:pt>
                <c:pt idx="222">
                  <c:v>1.3601584957302093E-3</c:v>
                </c:pt>
                <c:pt idx="223">
                  <c:v>1.2426929882879926E-3</c:v>
                </c:pt>
                <c:pt idx="224">
                  <c:v>1.1353679832146724E-3</c:v>
                </c:pt>
                <c:pt idx="225">
                  <c:v>1.0373087394045361E-3</c:v>
                </c:pt>
                <c:pt idx="226">
                  <c:v>9.4771586314036562E-4</c:v>
                </c:pt>
                <c:pt idx="227">
                  <c:v>8.6585883604432747E-4</c:v>
                </c:pt>
                <c:pt idx="228">
                  <c:v>7.9107009595054704E-4</c:v>
                </c:pt>
                <c:pt idx="229">
                  <c:v>7.2273962396016806E-4</c:v>
                </c:pt>
                <c:pt idx="230">
                  <c:v>6.6030999480760737E-4</c:v>
                </c:pt>
                <c:pt idx="231">
                  <c:v>6.0327185122849227E-4</c:v>
                </c:pt>
                <c:pt idx="232">
                  <c:v>5.511597662972641E-4</c:v>
                </c:pt>
                <c:pt idx="233">
                  <c:v>5.0354846071633003E-4</c:v>
                </c:pt>
                <c:pt idx="234">
                  <c:v>4.6004934480851402E-4</c:v>
                </c:pt>
                <c:pt idx="235">
                  <c:v>4.203073575087763E-4</c:v>
                </c:pt>
                <c:pt idx="236">
                  <c:v>3.8399807698698632E-4</c:v>
                </c:pt>
                <c:pt idx="237">
                  <c:v>3.5082507967707161E-4</c:v>
                </c:pt>
                <c:pt idx="238">
                  <c:v>3.2051752645416675E-4</c:v>
                </c:pt>
                <c:pt idx="239">
                  <c:v>2.9282795650444889E-4</c:v>
                </c:pt>
                <c:pt idx="240">
                  <c:v>2.6753027108518043E-4</c:v>
                </c:pt>
                <c:pt idx="241">
                  <c:v>2.4441789088714674E-4</c:v>
                </c:pt>
                <c:pt idx="242">
                  <c:v>2.2330207209935013E-4</c:v>
                </c:pt>
                <c:pt idx="243">
                  <c:v>2.0401036754683308E-4</c:v>
                </c:pt>
                <c:pt idx="244">
                  <c:v>1.8638522043640303E-4</c:v>
                </c:pt>
                <c:pt idx="245">
                  <c:v>1.7028267931062114E-4</c:v>
                </c:pt>
                <c:pt idx="246">
                  <c:v>1.5557122378582583E-4</c:v>
                </c:pt>
                <c:pt idx="247">
                  <c:v>1.4213069154266604E-4</c:v>
                </c:pt>
                <c:pt idx="248">
                  <c:v>1.2985129785450546E-4</c:v>
                </c:pt>
                <c:pt idx="249">
                  <c:v>1.1863273968646353E-4</c:v>
                </c:pt>
                <c:pt idx="250">
                  <c:v>1.0838337708160087E-4</c:v>
                </c:pt>
                <c:pt idx="251">
                  <c:v>9.9019485176189109E-5</c:v>
                </c:pt>
                <c:pt idx="252">
                  <c:v>9.0464570758035581E-5</c:v>
                </c:pt>
                <c:pt idx="253">
                  <c:v>8.2648747804974979E-5</c:v>
                </c:pt>
                <c:pt idx="254">
                  <c:v>7.55081669190247E-5</c:v>
                </c:pt>
                <c:pt idx="255">
                  <c:v>6.8984494009125398E-5</c:v>
                </c:pt>
                <c:pt idx="256">
                  <c:v>6.3024433975328572E-5</c:v>
                </c:pt>
                <c:pt idx="257">
                  <c:v>5.7579295512937077E-5</c:v>
                </c:pt>
                <c:pt idx="258">
                  <c:v>5.2604593489373463E-5</c:v>
                </c:pt>
                <c:pt idx="259">
                  <c:v>4.8059685652118505E-5</c:v>
                </c:pt>
                <c:pt idx="260">
                  <c:v>4.3907440705380173E-5</c:v>
                </c:pt>
                <c:pt idx="261">
                  <c:v>4.0113935048463076E-5</c:v>
                </c:pt>
                <c:pt idx="262">
                  <c:v>3.664817570216473E-5</c:v>
                </c:pt>
                <c:pt idx="263">
                  <c:v>3.3481847162806777E-5</c:v>
                </c:pt>
                <c:pt idx="264">
                  <c:v>3.058908011843664E-5</c:v>
                </c:pt>
                <c:pt idx="265">
                  <c:v>2.7946240139881836E-5</c:v>
                </c:pt>
                <c:pt idx="266">
                  <c:v>2.5531734622145061E-5</c:v>
                </c:pt>
                <c:pt idx="267">
                  <c:v>2.3325836400409996E-5</c:v>
                </c:pt>
                <c:pt idx="268">
                  <c:v>2.1310522600890681E-5</c:v>
                </c:pt>
                <c:pt idx="269">
                  <c:v>1.9469327411002487E-5</c:v>
                </c:pt>
                <c:pt idx="270">
                  <c:v>1.7787207566867988E-5</c:v>
                </c:pt>
                <c:pt idx="271">
                  <c:v>1.625041945991754E-5</c:v>
                </c:pt>
                <c:pt idx="272">
                  <c:v>1.4846406859144496E-5</c:v>
                </c:pt>
                <c:pt idx="273">
                  <c:v>1.3563698332198731E-5</c:v>
                </c:pt>
                <c:pt idx="274">
                  <c:v>1.2391813527653797E-5</c:v>
                </c:pt>
                <c:pt idx="275">
                  <c:v>1.1321177553105882E-5</c:v>
                </c:pt>
                <c:pt idx="276">
                  <c:v>1.0343042749845485E-5</c:v>
                </c:pt>
                <c:pt idx="277">
                  <c:v>9.4494172252227873E-6</c:v>
                </c:pt>
                <c:pt idx="278">
                  <c:v>8.6329995589969108E-6</c:v>
                </c:pt>
                <c:pt idx="279">
                  <c:v>7.8871191503666929E-6</c:v>
                </c:pt>
                <c:pt idx="280">
                  <c:v>7.2056817184369583E-6</c:v>
                </c:pt>
                <c:pt idx="281">
                  <c:v>6.5831195109547683E-6</c:v>
                </c:pt>
                <c:pt idx="282">
                  <c:v>6.0143458145977661E-6</c:v>
                </c:pt>
                <c:pt idx="283">
                  <c:v>5.4947133952248386E-6</c:v>
                </c:pt>
                <c:pt idx="284">
                  <c:v>5.0199765285943933E-6</c:v>
                </c:pt>
                <c:pt idx="285">
                  <c:v>4.5862563113792726E-6</c:v>
                </c:pt>
                <c:pt idx="286">
                  <c:v>4.1900089690988627E-6</c:v>
                </c:pt>
                <c:pt idx="287">
                  <c:v>3.8279969020669025E-6</c:v>
                </c:pt>
                <c:pt idx="288">
                  <c:v>3.497262232817495E-6</c:v>
                </c:pt>
                <c:pt idx="289">
                  <c:v>3.1951026389044187E-6</c:v>
                </c:pt>
                <c:pt idx="290">
                  <c:v>2.9190492736367221E-6</c:v>
                </c:pt>
                <c:pt idx="291">
                  <c:v>2.6668465943691423E-6</c:v>
                </c:pt>
                <c:pt idx="292">
                  <c:v>2.4364339335483372E-6</c:v>
                </c:pt>
                <c:pt idx="293">
                  <c:v>2.2259286619524274E-6</c:v>
                </c:pt>
                <c:pt idx="294">
                  <c:v>2.0336108065681714E-6</c:v>
                </c:pt>
                <c:pt idx="295">
                  <c:v>1.8579089974334119E-6</c:v>
                </c:pt>
                <c:pt idx="296">
                  <c:v>1.6973876286292545E-6</c:v>
                </c:pt>
                <c:pt idx="297">
                  <c:v>1.5507351285254495E-6</c:v>
                </c:pt>
                <c:pt idx="298">
                  <c:v>1.4167532434446066E-6</c:v>
                </c:pt>
                <c:pt idx="299">
                  <c:v>1.2943472471902042E-6</c:v>
                </c:pt>
                <c:pt idx="300">
                  <c:v>1.1825169964474781E-6</c:v>
                </c:pt>
                <c:pt idx="301">
                  <c:v>1.0803487589769406E-6</c:v>
                </c:pt>
                <c:pt idx="302">
                  <c:v>9.8700774783396691E-7</c:v>
                </c:pt>
                <c:pt idx="303">
                  <c:v>9.0173130061612109E-7</c:v>
                </c:pt>
                <c:pt idx="304">
                  <c:v>8.2382264800982532E-7</c:v>
                </c:pt>
                <c:pt idx="305">
                  <c:v>7.5264522072262914E-7</c:v>
                </c:pt>
                <c:pt idx="306">
                  <c:v>6.8761744828604575E-7</c:v>
                </c:pt>
                <c:pt idx="307">
                  <c:v>6.2820800723261791E-7</c:v>
                </c:pt>
                <c:pt idx="308">
                  <c:v>5.7393147982238881E-7</c:v>
                </c:pt>
                <c:pt idx="309">
                  <c:v>5.2434438784826895E-7</c:v>
                </c:pt>
                <c:pt idx="310">
                  <c:v>4.7904156911431674E-7</c:v>
                </c:pt>
                <c:pt idx="311">
                  <c:v>4.3765286698072002E-7</c:v>
                </c:pt>
                <c:pt idx="312">
                  <c:v>3.9984010592714842E-7</c:v>
                </c:pt>
                <c:pt idx="313">
                  <c:v>3.6529432842304276E-7</c:v>
                </c:pt>
                <c:pt idx="314">
                  <c:v>3.3373327052840775E-7</c:v>
                </c:pt>
                <c:pt idx="315">
                  <c:v>3.0489905559921736E-7</c:v>
                </c:pt>
                <c:pt idx="316">
                  <c:v>2.7855608725356855E-7</c:v>
                </c:pt>
                <c:pt idx="317">
                  <c:v>2.5448912438278499E-7</c:v>
                </c:pt>
                <c:pt idx="318">
                  <c:v>2.3250152247907719E-7</c:v>
                </c:pt>
                <c:pt idx="319">
                  <c:v>2.1241362691026671E-7</c:v>
                </c:pt>
                <c:pt idx="320">
                  <c:v>1.9406130501357582E-7</c:v>
                </c:pt>
                <c:pt idx="321">
                  <c:v>1.7729460501471791E-7</c:v>
                </c:pt>
                <c:pt idx="322">
                  <c:v>1.6197653081476283E-7</c:v>
                </c:pt>
                <c:pt idx="323">
                  <c:v>1.4798192263396159E-7</c:v>
                </c:pt>
                <c:pt idx="324">
                  <c:v>1.3519643436663234E-7</c:v>
                </c:pt>
                <c:pt idx="325">
                  <c:v>1.235155992913998E-7</c:v>
                </c:pt>
                <c:pt idx="326">
                  <c:v>1.1284397650299989E-7</c:v>
                </c:pt>
                <c:pt idx="327">
                  <c:v>1.0309437109140902E-7</c:v>
                </c:pt>
                <c:pt idx="328">
                  <c:v>9.4187121696621108E-8</c:v>
                </c:pt>
                <c:pt idx="329">
                  <c:v>8.6049449617898987E-8</c:v>
                </c:pt>
                <c:pt idx="330">
                  <c:v>7.8614864159268163E-8</c:v>
                </c:pt>
                <c:pt idx="331">
                  <c:v>7.1822619352508261E-8</c:v>
                </c:pt>
                <c:pt idx="332">
                  <c:v>6.5617217618687004E-8</c:v>
                </c:pt>
                <c:pt idx="333">
                  <c:v>5.994795631280101E-8</c:v>
                </c:pt>
                <c:pt idx="334">
                  <c:v>5.4768513446472158E-8</c:v>
                </c:pt>
                <c:pt idx="335">
                  <c:v>5.003656920376006E-8</c:v>
                </c:pt>
                <c:pt idx="336">
                  <c:v>4.5713460157605695E-8</c:v>
                </c:pt>
                <c:pt idx="337">
                  <c:v>4.1763863361608022E-8</c:v>
                </c:pt>
                <c:pt idx="338">
                  <c:v>3.8155507735937905E-8</c:v>
                </c:pt>
                <c:pt idx="339">
                  <c:v>3.4858910389205808E-8</c:v>
                </c:pt>
                <c:pt idx="340">
                  <c:v>3.1847135721843999E-8</c:v>
                </c:pt>
                <c:pt idx="341">
                  <c:v>2.9095575342705082E-8</c:v>
                </c:pt>
                <c:pt idx="342">
                  <c:v>2.6581747000637384E-8</c:v>
                </c:pt>
                <c:pt idx="343">
                  <c:v>2.4285110888163498E-8</c:v>
                </c:pt>
                <c:pt idx="344">
                  <c:v>2.2186901816330812E-8</c:v>
                </c:pt>
                <c:pt idx="345">
                  <c:v>2.0269975889481564E-8</c:v>
                </c:pt>
                <c:pt idx="346">
                  <c:v>1.8518670427164684E-8</c:v>
                </c:pt>
                <c:pt idx="347">
                  <c:v>1.6918675988650318E-8</c:v>
                </c:pt>
                <c:pt idx="348">
                  <c:v>1.5456919454394823E-8</c:v>
                </c:pt>
                <c:pt idx="349">
                  <c:v>1.4121457209147256E-8</c:v>
                </c:pt>
                <c:pt idx="350">
                  <c:v>1.290137755392609E-8</c:v>
                </c:pt>
                <c:pt idx="351">
                  <c:v>1.1786711549501299E-8</c:v>
                </c:pt>
                <c:pt idx="352">
                  <c:v>1.0768351562908529E-8</c:v>
                </c:pt>
                <c:pt idx="353">
                  <c:v>9.8379768514613058E-9</c:v>
                </c:pt>
                <c:pt idx="354">
                  <c:v>8.9879855762287445E-9</c:v>
                </c:pt>
                <c:pt idx="355">
                  <c:v>8.2114326894795188E-9</c:v>
                </c:pt>
                <c:pt idx="356">
                  <c:v>7.501973188587488E-9</c:v>
                </c:pt>
                <c:pt idx="357">
                  <c:v>6.8538102727421543E-9</c:v>
                </c:pt>
                <c:pt idx="358">
                  <c:v>6.2616479788666681E-9</c:v>
                </c:pt>
                <c:pt idx="359">
                  <c:v>5.7206479097444158E-9</c:v>
                </c:pt>
                <c:pt idx="360">
                  <c:v>5.2263897007915582E-9</c:v>
                </c:pt>
                <c:pt idx="361">
                  <c:v>4.7748349024603189E-9</c:v>
                </c:pt>
                <c:pt idx="362">
                  <c:v>4.36229398316601E-9</c:v>
                </c:pt>
                <c:pt idx="363">
                  <c:v>3.9853961831277302E-9</c:v>
                </c:pt>
                <c:pt idx="364">
                  <c:v>3.6410619728066831E-9</c:v>
                </c:pt>
                <c:pt idx="365">
                  <c:v>3.3264778909075402E-9</c:v>
                </c:pt>
                <c:pt idx="366">
                  <c:v>3.039073556351016E-9</c:v>
                </c:pt>
                <c:pt idx="367">
                  <c:v>2.7765006663887507E-9</c:v>
                </c:pt>
                <c:pt idx="368">
                  <c:v>2.5366138092598204E-9</c:v>
                </c:pt>
                <c:pt idx="369">
                  <c:v>2.3174529346143196E-9</c:v>
                </c:pt>
                <c:pt idx="370">
                  <c:v>2.1172273384746238E-9</c:v>
                </c:pt>
                <c:pt idx="371">
                  <c:v>1.9343010318798056E-9</c:v>
                </c:pt>
                <c:pt idx="372">
                  <c:v>1.7671793736643907E-9</c:v>
                </c:pt>
                <c:pt idx="373">
                  <c:v>1.6144968581515163E-9</c:v>
                </c:pt>
                <c:pt idx="374">
                  <c:v>1.4750059579770658E-9</c:v>
                </c:pt>
                <c:pt idx="375">
                  <c:v>1.3475669308825263E-9</c:v>
                </c:pt>
                <c:pt idx="376">
                  <c:v>1.5456919454394823E-8</c:v>
                </c:pt>
                <c:pt idx="377">
                  <c:v>1.4121457209147256E-8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541-48FD-886A-83A22A6000C1}"/>
            </c:ext>
          </c:extLst>
        </c:ser>
        <c:ser>
          <c:idx val="3"/>
          <c:order val="3"/>
          <c:tx>
            <c:strRef>
              <c:f>合成波のつくり方!$CF$42</c:f>
              <c:strCache>
                <c:ptCount val="1"/>
                <c:pt idx="0">
                  <c:v>y4</c:v>
                </c:pt>
              </c:strCache>
            </c:strRef>
          </c:tx>
          <c:spPr>
            <a:ln w="9525" cap="rnd">
              <a:solidFill>
                <a:schemeClr val="accent4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合成波のつくり方!$CB$43:$CB$420</c:f>
              <c:numCache>
                <c:formatCode>#,##0_);[Red]\(#,##0\)</c:formatCode>
                <c:ptCount val="378"/>
                <c:pt idx="0">
                  <c:v>0</c:v>
                </c:pt>
                <c:pt idx="1">
                  <c:v>0.9</c:v>
                </c:pt>
                <c:pt idx="2">
                  <c:v>1.8</c:v>
                </c:pt>
                <c:pt idx="3">
                  <c:v>2.7</c:v>
                </c:pt>
                <c:pt idx="4">
                  <c:v>3.6</c:v>
                </c:pt>
                <c:pt idx="5">
                  <c:v>4.5</c:v>
                </c:pt>
                <c:pt idx="6">
                  <c:v>5.4</c:v>
                </c:pt>
                <c:pt idx="7">
                  <c:v>6.3000000000000007</c:v>
                </c:pt>
                <c:pt idx="8">
                  <c:v>7.2000000000000011</c:v>
                </c:pt>
                <c:pt idx="9">
                  <c:v>8.1000000000000014</c:v>
                </c:pt>
                <c:pt idx="10">
                  <c:v>9.0000000000000018</c:v>
                </c:pt>
                <c:pt idx="11">
                  <c:v>9.9000000000000021</c:v>
                </c:pt>
                <c:pt idx="12">
                  <c:v>10.800000000000002</c:v>
                </c:pt>
                <c:pt idx="13">
                  <c:v>11.700000000000003</c:v>
                </c:pt>
                <c:pt idx="14">
                  <c:v>12.600000000000003</c:v>
                </c:pt>
                <c:pt idx="15">
                  <c:v>13.500000000000004</c:v>
                </c:pt>
                <c:pt idx="16">
                  <c:v>14.400000000000004</c:v>
                </c:pt>
                <c:pt idx="17">
                  <c:v>15.300000000000004</c:v>
                </c:pt>
                <c:pt idx="18">
                  <c:v>16.200000000000003</c:v>
                </c:pt>
                <c:pt idx="19">
                  <c:v>17.100000000000001</c:v>
                </c:pt>
                <c:pt idx="20">
                  <c:v>18</c:v>
                </c:pt>
                <c:pt idx="21">
                  <c:v>18.899999999999999</c:v>
                </c:pt>
                <c:pt idx="22">
                  <c:v>19.799999999999997</c:v>
                </c:pt>
                <c:pt idx="23">
                  <c:v>20.699999999999996</c:v>
                </c:pt>
                <c:pt idx="24">
                  <c:v>21.599999999999994</c:v>
                </c:pt>
                <c:pt idx="25">
                  <c:v>22.499999999999993</c:v>
                </c:pt>
                <c:pt idx="26">
                  <c:v>23.399999999999991</c:v>
                </c:pt>
                <c:pt idx="27">
                  <c:v>24.29999999999999</c:v>
                </c:pt>
                <c:pt idx="28">
                  <c:v>25.199999999999989</c:v>
                </c:pt>
                <c:pt idx="29">
                  <c:v>26.099999999999987</c:v>
                </c:pt>
                <c:pt idx="30">
                  <c:v>26.999999999999986</c:v>
                </c:pt>
                <c:pt idx="31">
                  <c:v>27.899999999999984</c:v>
                </c:pt>
                <c:pt idx="32">
                  <c:v>28.799999999999983</c:v>
                </c:pt>
                <c:pt idx="33">
                  <c:v>29.699999999999982</c:v>
                </c:pt>
                <c:pt idx="34">
                  <c:v>30.59999999999998</c:v>
                </c:pt>
                <c:pt idx="35">
                  <c:v>31.499999999999979</c:v>
                </c:pt>
                <c:pt idx="36">
                  <c:v>32.399999999999977</c:v>
                </c:pt>
                <c:pt idx="37">
                  <c:v>33.299999999999976</c:v>
                </c:pt>
                <c:pt idx="38">
                  <c:v>34.199999999999974</c:v>
                </c:pt>
                <c:pt idx="39">
                  <c:v>35.099999999999973</c:v>
                </c:pt>
                <c:pt idx="40">
                  <c:v>35.999999999999972</c:v>
                </c:pt>
                <c:pt idx="41">
                  <c:v>36.89999999999997</c:v>
                </c:pt>
                <c:pt idx="42">
                  <c:v>37.799999999999969</c:v>
                </c:pt>
                <c:pt idx="43">
                  <c:v>38.699999999999967</c:v>
                </c:pt>
                <c:pt idx="44">
                  <c:v>39.599999999999966</c:v>
                </c:pt>
                <c:pt idx="45">
                  <c:v>40.499999999999964</c:v>
                </c:pt>
                <c:pt idx="46">
                  <c:v>41.399999999999963</c:v>
                </c:pt>
                <c:pt idx="47">
                  <c:v>42.299999999999962</c:v>
                </c:pt>
                <c:pt idx="48">
                  <c:v>43.19999999999996</c:v>
                </c:pt>
                <c:pt idx="49">
                  <c:v>44.099999999999959</c:v>
                </c:pt>
                <c:pt idx="50">
                  <c:v>44.999999999999957</c:v>
                </c:pt>
                <c:pt idx="51">
                  <c:v>45.899999999999956</c:v>
                </c:pt>
                <c:pt idx="52">
                  <c:v>46.799999999999955</c:v>
                </c:pt>
                <c:pt idx="53">
                  <c:v>47.699999999999953</c:v>
                </c:pt>
                <c:pt idx="54">
                  <c:v>48.599999999999952</c:v>
                </c:pt>
                <c:pt idx="55">
                  <c:v>49.49999999999995</c:v>
                </c:pt>
                <c:pt idx="56">
                  <c:v>50.399999999999949</c:v>
                </c:pt>
                <c:pt idx="57">
                  <c:v>51.299999999999947</c:v>
                </c:pt>
                <c:pt idx="58">
                  <c:v>52.199999999999946</c:v>
                </c:pt>
                <c:pt idx="59">
                  <c:v>53.099999999999945</c:v>
                </c:pt>
                <c:pt idx="60">
                  <c:v>53.999999999999943</c:v>
                </c:pt>
                <c:pt idx="61">
                  <c:v>54.899999999999942</c:v>
                </c:pt>
                <c:pt idx="62">
                  <c:v>55.79999999999994</c:v>
                </c:pt>
                <c:pt idx="63">
                  <c:v>56.699999999999939</c:v>
                </c:pt>
                <c:pt idx="64">
                  <c:v>57.599999999999937</c:v>
                </c:pt>
                <c:pt idx="65">
                  <c:v>58.499999999999936</c:v>
                </c:pt>
                <c:pt idx="66">
                  <c:v>59.399999999999935</c:v>
                </c:pt>
                <c:pt idx="67">
                  <c:v>60.299999999999933</c:v>
                </c:pt>
                <c:pt idx="68">
                  <c:v>61.199999999999932</c:v>
                </c:pt>
                <c:pt idx="69">
                  <c:v>62.09999999999993</c:v>
                </c:pt>
                <c:pt idx="70">
                  <c:v>62.999999999999929</c:v>
                </c:pt>
                <c:pt idx="71">
                  <c:v>63.899999999999928</c:v>
                </c:pt>
                <c:pt idx="72">
                  <c:v>64.799999999999926</c:v>
                </c:pt>
                <c:pt idx="73">
                  <c:v>65.699999999999932</c:v>
                </c:pt>
                <c:pt idx="74">
                  <c:v>66.599999999999937</c:v>
                </c:pt>
                <c:pt idx="75">
                  <c:v>67.499999999999943</c:v>
                </c:pt>
                <c:pt idx="76">
                  <c:v>68.399999999999949</c:v>
                </c:pt>
                <c:pt idx="77">
                  <c:v>69.299999999999955</c:v>
                </c:pt>
                <c:pt idx="78">
                  <c:v>70.19999999999996</c:v>
                </c:pt>
                <c:pt idx="79">
                  <c:v>71.099999999999966</c:v>
                </c:pt>
                <c:pt idx="80">
                  <c:v>71.999999999999972</c:v>
                </c:pt>
                <c:pt idx="81">
                  <c:v>72.899999999999977</c:v>
                </c:pt>
                <c:pt idx="82">
                  <c:v>73.799999999999983</c:v>
                </c:pt>
                <c:pt idx="83">
                  <c:v>74.699999999999989</c:v>
                </c:pt>
                <c:pt idx="84">
                  <c:v>75.599999999999994</c:v>
                </c:pt>
                <c:pt idx="85">
                  <c:v>76.5</c:v>
                </c:pt>
                <c:pt idx="86">
                  <c:v>77.400000000000006</c:v>
                </c:pt>
                <c:pt idx="87">
                  <c:v>78.300000000000011</c:v>
                </c:pt>
                <c:pt idx="88">
                  <c:v>79.200000000000017</c:v>
                </c:pt>
                <c:pt idx="89">
                  <c:v>80.100000000000023</c:v>
                </c:pt>
                <c:pt idx="90">
                  <c:v>81.000000000000028</c:v>
                </c:pt>
                <c:pt idx="91">
                  <c:v>81.900000000000034</c:v>
                </c:pt>
                <c:pt idx="92">
                  <c:v>82.80000000000004</c:v>
                </c:pt>
                <c:pt idx="93">
                  <c:v>83.700000000000045</c:v>
                </c:pt>
                <c:pt idx="94">
                  <c:v>84.600000000000051</c:v>
                </c:pt>
                <c:pt idx="95">
                  <c:v>85.500000000000057</c:v>
                </c:pt>
                <c:pt idx="96">
                  <c:v>86.400000000000063</c:v>
                </c:pt>
                <c:pt idx="97">
                  <c:v>87.300000000000068</c:v>
                </c:pt>
                <c:pt idx="98">
                  <c:v>88.200000000000074</c:v>
                </c:pt>
                <c:pt idx="99">
                  <c:v>89.10000000000008</c:v>
                </c:pt>
                <c:pt idx="100">
                  <c:v>90.000000000000085</c:v>
                </c:pt>
                <c:pt idx="101">
                  <c:v>90.900000000000091</c:v>
                </c:pt>
                <c:pt idx="102">
                  <c:v>91.800000000000097</c:v>
                </c:pt>
                <c:pt idx="103">
                  <c:v>92.700000000000102</c:v>
                </c:pt>
                <c:pt idx="104">
                  <c:v>93.600000000000108</c:v>
                </c:pt>
                <c:pt idx="105">
                  <c:v>94.500000000000114</c:v>
                </c:pt>
                <c:pt idx="106">
                  <c:v>95.400000000000119</c:v>
                </c:pt>
                <c:pt idx="107">
                  <c:v>96.300000000000125</c:v>
                </c:pt>
                <c:pt idx="108">
                  <c:v>97.200000000000131</c:v>
                </c:pt>
                <c:pt idx="109">
                  <c:v>98.100000000000136</c:v>
                </c:pt>
                <c:pt idx="110">
                  <c:v>99.000000000000142</c:v>
                </c:pt>
                <c:pt idx="111">
                  <c:v>99.900000000000148</c:v>
                </c:pt>
                <c:pt idx="112">
                  <c:v>100.80000000000015</c:v>
                </c:pt>
                <c:pt idx="113">
                  <c:v>101.70000000000016</c:v>
                </c:pt>
                <c:pt idx="114">
                  <c:v>102.60000000000016</c:v>
                </c:pt>
                <c:pt idx="115">
                  <c:v>103.50000000000017</c:v>
                </c:pt>
                <c:pt idx="116">
                  <c:v>104.40000000000018</c:v>
                </c:pt>
                <c:pt idx="117">
                  <c:v>105.30000000000018</c:v>
                </c:pt>
                <c:pt idx="118">
                  <c:v>106.20000000000019</c:v>
                </c:pt>
                <c:pt idx="119">
                  <c:v>107.10000000000019</c:v>
                </c:pt>
                <c:pt idx="120">
                  <c:v>108.0000000000002</c:v>
                </c:pt>
                <c:pt idx="121">
                  <c:v>108.9000000000002</c:v>
                </c:pt>
                <c:pt idx="122">
                  <c:v>109.80000000000021</c:v>
                </c:pt>
                <c:pt idx="123">
                  <c:v>110.70000000000022</c:v>
                </c:pt>
                <c:pt idx="124">
                  <c:v>111.60000000000022</c:v>
                </c:pt>
                <c:pt idx="125">
                  <c:v>112.50000000000023</c:v>
                </c:pt>
                <c:pt idx="126">
                  <c:v>113.40000000000023</c:v>
                </c:pt>
                <c:pt idx="127">
                  <c:v>114.30000000000024</c:v>
                </c:pt>
                <c:pt idx="128">
                  <c:v>115.20000000000024</c:v>
                </c:pt>
                <c:pt idx="129">
                  <c:v>116.10000000000025</c:v>
                </c:pt>
                <c:pt idx="130">
                  <c:v>117.00000000000026</c:v>
                </c:pt>
                <c:pt idx="131">
                  <c:v>117.90000000000026</c:v>
                </c:pt>
                <c:pt idx="132">
                  <c:v>118.80000000000027</c:v>
                </c:pt>
                <c:pt idx="133">
                  <c:v>119.70000000000027</c:v>
                </c:pt>
                <c:pt idx="134">
                  <c:v>120.60000000000028</c:v>
                </c:pt>
                <c:pt idx="135">
                  <c:v>121.50000000000028</c:v>
                </c:pt>
                <c:pt idx="136">
                  <c:v>122.40000000000029</c:v>
                </c:pt>
                <c:pt idx="137">
                  <c:v>123.3000000000003</c:v>
                </c:pt>
                <c:pt idx="138">
                  <c:v>124.2000000000003</c:v>
                </c:pt>
                <c:pt idx="139">
                  <c:v>125.10000000000031</c:v>
                </c:pt>
                <c:pt idx="140">
                  <c:v>126.00000000000031</c:v>
                </c:pt>
                <c:pt idx="141">
                  <c:v>126.90000000000032</c:v>
                </c:pt>
                <c:pt idx="142">
                  <c:v>127.80000000000032</c:v>
                </c:pt>
                <c:pt idx="143">
                  <c:v>128.70000000000033</c:v>
                </c:pt>
                <c:pt idx="144">
                  <c:v>129.60000000000034</c:v>
                </c:pt>
                <c:pt idx="145">
                  <c:v>130.50000000000034</c:v>
                </c:pt>
                <c:pt idx="146">
                  <c:v>131.40000000000035</c:v>
                </c:pt>
                <c:pt idx="147">
                  <c:v>132.30000000000035</c:v>
                </c:pt>
                <c:pt idx="148">
                  <c:v>133.20000000000036</c:v>
                </c:pt>
                <c:pt idx="149">
                  <c:v>134.10000000000036</c:v>
                </c:pt>
                <c:pt idx="150">
                  <c:v>135.00000000000037</c:v>
                </c:pt>
                <c:pt idx="151">
                  <c:v>135.90000000000038</c:v>
                </c:pt>
                <c:pt idx="152">
                  <c:v>136.80000000000038</c:v>
                </c:pt>
                <c:pt idx="153">
                  <c:v>137.70000000000039</c:v>
                </c:pt>
                <c:pt idx="154">
                  <c:v>138.60000000000039</c:v>
                </c:pt>
                <c:pt idx="155">
                  <c:v>139.5000000000004</c:v>
                </c:pt>
                <c:pt idx="156">
                  <c:v>140.4000000000004</c:v>
                </c:pt>
                <c:pt idx="157">
                  <c:v>141.30000000000041</c:v>
                </c:pt>
                <c:pt idx="158">
                  <c:v>142.20000000000041</c:v>
                </c:pt>
                <c:pt idx="159">
                  <c:v>143.10000000000042</c:v>
                </c:pt>
                <c:pt idx="160">
                  <c:v>144.00000000000043</c:v>
                </c:pt>
                <c:pt idx="161">
                  <c:v>144.90000000000043</c:v>
                </c:pt>
                <c:pt idx="162">
                  <c:v>145.80000000000044</c:v>
                </c:pt>
                <c:pt idx="163">
                  <c:v>146.70000000000044</c:v>
                </c:pt>
                <c:pt idx="164">
                  <c:v>147.60000000000045</c:v>
                </c:pt>
                <c:pt idx="165">
                  <c:v>148.50000000000045</c:v>
                </c:pt>
                <c:pt idx="166">
                  <c:v>149.40000000000046</c:v>
                </c:pt>
                <c:pt idx="167">
                  <c:v>150.30000000000047</c:v>
                </c:pt>
                <c:pt idx="168">
                  <c:v>151.20000000000047</c:v>
                </c:pt>
                <c:pt idx="169">
                  <c:v>152.10000000000048</c:v>
                </c:pt>
                <c:pt idx="170">
                  <c:v>153.00000000000048</c:v>
                </c:pt>
                <c:pt idx="171">
                  <c:v>153.90000000000049</c:v>
                </c:pt>
                <c:pt idx="172">
                  <c:v>154.80000000000049</c:v>
                </c:pt>
                <c:pt idx="173">
                  <c:v>155.7000000000005</c:v>
                </c:pt>
                <c:pt idx="174">
                  <c:v>156.60000000000051</c:v>
                </c:pt>
                <c:pt idx="175">
                  <c:v>157.50000000000051</c:v>
                </c:pt>
                <c:pt idx="176">
                  <c:v>158.40000000000052</c:v>
                </c:pt>
                <c:pt idx="177">
                  <c:v>159.30000000000052</c:v>
                </c:pt>
                <c:pt idx="178">
                  <c:v>160.20000000000053</c:v>
                </c:pt>
                <c:pt idx="179">
                  <c:v>161.10000000000053</c:v>
                </c:pt>
                <c:pt idx="180">
                  <c:v>162.00000000000054</c:v>
                </c:pt>
                <c:pt idx="181">
                  <c:v>162.90000000000055</c:v>
                </c:pt>
                <c:pt idx="182">
                  <c:v>163.80000000000055</c:v>
                </c:pt>
                <c:pt idx="183">
                  <c:v>164.70000000000056</c:v>
                </c:pt>
                <c:pt idx="184">
                  <c:v>165.60000000000056</c:v>
                </c:pt>
                <c:pt idx="185">
                  <c:v>166.50000000000057</c:v>
                </c:pt>
                <c:pt idx="186">
                  <c:v>167.40000000000057</c:v>
                </c:pt>
                <c:pt idx="187">
                  <c:v>168.30000000000058</c:v>
                </c:pt>
                <c:pt idx="188">
                  <c:v>169.20000000000059</c:v>
                </c:pt>
                <c:pt idx="189">
                  <c:v>170.10000000000059</c:v>
                </c:pt>
                <c:pt idx="190">
                  <c:v>171.0000000000006</c:v>
                </c:pt>
                <c:pt idx="191">
                  <c:v>171.9000000000006</c:v>
                </c:pt>
                <c:pt idx="192">
                  <c:v>172.80000000000061</c:v>
                </c:pt>
                <c:pt idx="193">
                  <c:v>173.70000000000061</c:v>
                </c:pt>
                <c:pt idx="194">
                  <c:v>174.60000000000062</c:v>
                </c:pt>
                <c:pt idx="195">
                  <c:v>175.50000000000063</c:v>
                </c:pt>
                <c:pt idx="196">
                  <c:v>176.40000000000063</c:v>
                </c:pt>
                <c:pt idx="197">
                  <c:v>177.30000000000064</c:v>
                </c:pt>
                <c:pt idx="198">
                  <c:v>178.20000000000064</c:v>
                </c:pt>
                <c:pt idx="199">
                  <c:v>179.10000000000065</c:v>
                </c:pt>
                <c:pt idx="200">
                  <c:v>180.00000000000065</c:v>
                </c:pt>
                <c:pt idx="201">
                  <c:v>180.90000000000066</c:v>
                </c:pt>
                <c:pt idx="202">
                  <c:v>181.80000000000067</c:v>
                </c:pt>
                <c:pt idx="203">
                  <c:v>182.70000000000067</c:v>
                </c:pt>
                <c:pt idx="204">
                  <c:v>183.60000000000068</c:v>
                </c:pt>
                <c:pt idx="205">
                  <c:v>184.50000000000068</c:v>
                </c:pt>
                <c:pt idx="206">
                  <c:v>185.40000000000069</c:v>
                </c:pt>
                <c:pt idx="207">
                  <c:v>186.30000000000069</c:v>
                </c:pt>
                <c:pt idx="208">
                  <c:v>187.2000000000007</c:v>
                </c:pt>
                <c:pt idx="209">
                  <c:v>188.1000000000007</c:v>
                </c:pt>
                <c:pt idx="210">
                  <c:v>189.00000000000071</c:v>
                </c:pt>
                <c:pt idx="211">
                  <c:v>189.90000000000072</c:v>
                </c:pt>
                <c:pt idx="212">
                  <c:v>190.80000000000072</c:v>
                </c:pt>
                <c:pt idx="213">
                  <c:v>191.70000000000073</c:v>
                </c:pt>
                <c:pt idx="214">
                  <c:v>192.60000000000073</c:v>
                </c:pt>
                <c:pt idx="215">
                  <c:v>193.50000000000074</c:v>
                </c:pt>
                <c:pt idx="216">
                  <c:v>194.40000000000074</c:v>
                </c:pt>
                <c:pt idx="217">
                  <c:v>195.30000000000075</c:v>
                </c:pt>
                <c:pt idx="218">
                  <c:v>196.20000000000076</c:v>
                </c:pt>
                <c:pt idx="219">
                  <c:v>197.10000000000076</c:v>
                </c:pt>
                <c:pt idx="220">
                  <c:v>198.00000000000077</c:v>
                </c:pt>
                <c:pt idx="221">
                  <c:v>198.90000000000077</c:v>
                </c:pt>
                <c:pt idx="222">
                  <c:v>199.80000000000078</c:v>
                </c:pt>
                <c:pt idx="223">
                  <c:v>200.70000000000078</c:v>
                </c:pt>
                <c:pt idx="224">
                  <c:v>201.60000000000079</c:v>
                </c:pt>
                <c:pt idx="225">
                  <c:v>202.5000000000008</c:v>
                </c:pt>
                <c:pt idx="226">
                  <c:v>203.4000000000008</c:v>
                </c:pt>
                <c:pt idx="227">
                  <c:v>204.30000000000081</c:v>
                </c:pt>
                <c:pt idx="228">
                  <c:v>205.20000000000081</c:v>
                </c:pt>
                <c:pt idx="229">
                  <c:v>206.10000000000082</c:v>
                </c:pt>
                <c:pt idx="230">
                  <c:v>207.00000000000082</c:v>
                </c:pt>
                <c:pt idx="231">
                  <c:v>207.90000000000083</c:v>
                </c:pt>
                <c:pt idx="232">
                  <c:v>208.80000000000084</c:v>
                </c:pt>
                <c:pt idx="233">
                  <c:v>209.70000000000084</c:v>
                </c:pt>
                <c:pt idx="234">
                  <c:v>210.60000000000085</c:v>
                </c:pt>
                <c:pt idx="235">
                  <c:v>211.50000000000085</c:v>
                </c:pt>
                <c:pt idx="236">
                  <c:v>212.40000000000086</c:v>
                </c:pt>
                <c:pt idx="237">
                  <c:v>213.30000000000086</c:v>
                </c:pt>
                <c:pt idx="238">
                  <c:v>214.20000000000087</c:v>
                </c:pt>
                <c:pt idx="239">
                  <c:v>215.10000000000088</c:v>
                </c:pt>
                <c:pt idx="240">
                  <c:v>216.00000000000088</c:v>
                </c:pt>
                <c:pt idx="241">
                  <c:v>216.90000000000089</c:v>
                </c:pt>
                <c:pt idx="242">
                  <c:v>217.80000000000089</c:v>
                </c:pt>
                <c:pt idx="243">
                  <c:v>218.7000000000009</c:v>
                </c:pt>
                <c:pt idx="244">
                  <c:v>219.6000000000009</c:v>
                </c:pt>
                <c:pt idx="245">
                  <c:v>220.50000000000091</c:v>
                </c:pt>
                <c:pt idx="246">
                  <c:v>221.40000000000092</c:v>
                </c:pt>
                <c:pt idx="247">
                  <c:v>222.30000000000092</c:v>
                </c:pt>
                <c:pt idx="248">
                  <c:v>223.20000000000093</c:v>
                </c:pt>
                <c:pt idx="249">
                  <c:v>224.10000000000093</c:v>
                </c:pt>
                <c:pt idx="250">
                  <c:v>225.00000000000094</c:v>
                </c:pt>
                <c:pt idx="251">
                  <c:v>225.90000000000094</c:v>
                </c:pt>
                <c:pt idx="252">
                  <c:v>226.80000000000095</c:v>
                </c:pt>
                <c:pt idx="253">
                  <c:v>227.70000000000095</c:v>
                </c:pt>
                <c:pt idx="254">
                  <c:v>228.60000000000096</c:v>
                </c:pt>
                <c:pt idx="255">
                  <c:v>229.50000000000097</c:v>
                </c:pt>
                <c:pt idx="256">
                  <c:v>230.40000000000097</c:v>
                </c:pt>
                <c:pt idx="257">
                  <c:v>231.30000000000098</c:v>
                </c:pt>
                <c:pt idx="258">
                  <c:v>232.20000000000098</c:v>
                </c:pt>
                <c:pt idx="259">
                  <c:v>233.10000000000099</c:v>
                </c:pt>
                <c:pt idx="260">
                  <c:v>234.00000000000099</c:v>
                </c:pt>
                <c:pt idx="261">
                  <c:v>234.900000000001</c:v>
                </c:pt>
                <c:pt idx="262">
                  <c:v>235.80000000000101</c:v>
                </c:pt>
                <c:pt idx="263">
                  <c:v>236.70000000000101</c:v>
                </c:pt>
                <c:pt idx="264">
                  <c:v>237.60000000000102</c:v>
                </c:pt>
                <c:pt idx="265">
                  <c:v>238.50000000000102</c:v>
                </c:pt>
                <c:pt idx="266">
                  <c:v>239.40000000000103</c:v>
                </c:pt>
                <c:pt idx="267">
                  <c:v>240.30000000000103</c:v>
                </c:pt>
                <c:pt idx="268">
                  <c:v>241.20000000000104</c:v>
                </c:pt>
                <c:pt idx="269">
                  <c:v>242.10000000000105</c:v>
                </c:pt>
                <c:pt idx="270">
                  <c:v>243.00000000000105</c:v>
                </c:pt>
                <c:pt idx="271">
                  <c:v>243.90000000000106</c:v>
                </c:pt>
                <c:pt idx="272">
                  <c:v>244.80000000000106</c:v>
                </c:pt>
                <c:pt idx="273">
                  <c:v>245.70000000000107</c:v>
                </c:pt>
                <c:pt idx="274">
                  <c:v>246.60000000000107</c:v>
                </c:pt>
                <c:pt idx="275">
                  <c:v>247.50000000000108</c:v>
                </c:pt>
                <c:pt idx="276">
                  <c:v>248.40000000000109</c:v>
                </c:pt>
                <c:pt idx="277">
                  <c:v>249.30000000000109</c:v>
                </c:pt>
                <c:pt idx="278">
                  <c:v>250.2000000000011</c:v>
                </c:pt>
                <c:pt idx="279">
                  <c:v>251.1000000000011</c:v>
                </c:pt>
                <c:pt idx="280">
                  <c:v>252.00000000000111</c:v>
                </c:pt>
                <c:pt idx="281">
                  <c:v>252.90000000000111</c:v>
                </c:pt>
                <c:pt idx="282">
                  <c:v>253.80000000000112</c:v>
                </c:pt>
                <c:pt idx="283">
                  <c:v>254.70000000000113</c:v>
                </c:pt>
                <c:pt idx="284">
                  <c:v>255.60000000000113</c:v>
                </c:pt>
                <c:pt idx="285">
                  <c:v>256.50000000000114</c:v>
                </c:pt>
                <c:pt idx="286">
                  <c:v>257.40000000000111</c:v>
                </c:pt>
                <c:pt idx="287">
                  <c:v>258.30000000000109</c:v>
                </c:pt>
                <c:pt idx="288">
                  <c:v>259.20000000000107</c:v>
                </c:pt>
                <c:pt idx="289">
                  <c:v>260.10000000000105</c:v>
                </c:pt>
                <c:pt idx="290">
                  <c:v>261.00000000000102</c:v>
                </c:pt>
                <c:pt idx="291">
                  <c:v>261.900000000001</c:v>
                </c:pt>
                <c:pt idx="292">
                  <c:v>262.80000000000098</c:v>
                </c:pt>
                <c:pt idx="293">
                  <c:v>263.70000000000095</c:v>
                </c:pt>
                <c:pt idx="294">
                  <c:v>264.60000000000093</c:v>
                </c:pt>
                <c:pt idx="295">
                  <c:v>265.50000000000091</c:v>
                </c:pt>
                <c:pt idx="296">
                  <c:v>266.40000000000089</c:v>
                </c:pt>
                <c:pt idx="297">
                  <c:v>267.30000000000086</c:v>
                </c:pt>
                <c:pt idx="298">
                  <c:v>268.20000000000084</c:v>
                </c:pt>
                <c:pt idx="299">
                  <c:v>269.10000000000082</c:v>
                </c:pt>
                <c:pt idx="300">
                  <c:v>270.0000000000008</c:v>
                </c:pt>
                <c:pt idx="301">
                  <c:v>270.90000000000077</c:v>
                </c:pt>
                <c:pt idx="302">
                  <c:v>271.80000000000075</c:v>
                </c:pt>
                <c:pt idx="303">
                  <c:v>272.70000000000073</c:v>
                </c:pt>
                <c:pt idx="304">
                  <c:v>273.6000000000007</c:v>
                </c:pt>
                <c:pt idx="305">
                  <c:v>274.50000000000068</c:v>
                </c:pt>
                <c:pt idx="306">
                  <c:v>275.40000000000066</c:v>
                </c:pt>
                <c:pt idx="307">
                  <c:v>276.30000000000064</c:v>
                </c:pt>
                <c:pt idx="308">
                  <c:v>277.20000000000061</c:v>
                </c:pt>
                <c:pt idx="309">
                  <c:v>278.10000000000059</c:v>
                </c:pt>
                <c:pt idx="310">
                  <c:v>279.00000000000057</c:v>
                </c:pt>
                <c:pt idx="311">
                  <c:v>279.90000000000055</c:v>
                </c:pt>
                <c:pt idx="312">
                  <c:v>280.80000000000052</c:v>
                </c:pt>
                <c:pt idx="313">
                  <c:v>281.7000000000005</c:v>
                </c:pt>
                <c:pt idx="314">
                  <c:v>282.60000000000048</c:v>
                </c:pt>
                <c:pt idx="315">
                  <c:v>283.50000000000045</c:v>
                </c:pt>
                <c:pt idx="316">
                  <c:v>284.40000000000043</c:v>
                </c:pt>
                <c:pt idx="317">
                  <c:v>285.30000000000041</c:v>
                </c:pt>
                <c:pt idx="318">
                  <c:v>286.20000000000039</c:v>
                </c:pt>
                <c:pt idx="319">
                  <c:v>287.10000000000036</c:v>
                </c:pt>
                <c:pt idx="320">
                  <c:v>288.00000000000034</c:v>
                </c:pt>
                <c:pt idx="321">
                  <c:v>288.90000000000032</c:v>
                </c:pt>
                <c:pt idx="322">
                  <c:v>289.8000000000003</c:v>
                </c:pt>
                <c:pt idx="323">
                  <c:v>290.70000000000027</c:v>
                </c:pt>
                <c:pt idx="324">
                  <c:v>291.60000000000025</c:v>
                </c:pt>
                <c:pt idx="325">
                  <c:v>292.50000000000023</c:v>
                </c:pt>
                <c:pt idx="326">
                  <c:v>293.4000000000002</c:v>
                </c:pt>
                <c:pt idx="327">
                  <c:v>294.30000000000018</c:v>
                </c:pt>
                <c:pt idx="328">
                  <c:v>295.20000000000016</c:v>
                </c:pt>
                <c:pt idx="329">
                  <c:v>296.10000000000014</c:v>
                </c:pt>
                <c:pt idx="330">
                  <c:v>297.00000000000011</c:v>
                </c:pt>
                <c:pt idx="331">
                  <c:v>297.90000000000009</c:v>
                </c:pt>
                <c:pt idx="332">
                  <c:v>298.80000000000007</c:v>
                </c:pt>
                <c:pt idx="333">
                  <c:v>299.70000000000005</c:v>
                </c:pt>
                <c:pt idx="334">
                  <c:v>300.60000000000002</c:v>
                </c:pt>
                <c:pt idx="335">
                  <c:v>301.5</c:v>
                </c:pt>
                <c:pt idx="336">
                  <c:v>302.39999999999998</c:v>
                </c:pt>
                <c:pt idx="337">
                  <c:v>303.29999999999995</c:v>
                </c:pt>
                <c:pt idx="338">
                  <c:v>304.19999999999993</c:v>
                </c:pt>
                <c:pt idx="339">
                  <c:v>305.09999999999991</c:v>
                </c:pt>
                <c:pt idx="340">
                  <c:v>305.99999999999989</c:v>
                </c:pt>
                <c:pt idx="341">
                  <c:v>306.89999999999986</c:v>
                </c:pt>
                <c:pt idx="342">
                  <c:v>307.79999999999984</c:v>
                </c:pt>
                <c:pt idx="343">
                  <c:v>308.69999999999982</c:v>
                </c:pt>
                <c:pt idx="344">
                  <c:v>309.5999999999998</c:v>
                </c:pt>
                <c:pt idx="345">
                  <c:v>310.49999999999977</c:v>
                </c:pt>
                <c:pt idx="346">
                  <c:v>311.39999999999975</c:v>
                </c:pt>
                <c:pt idx="347">
                  <c:v>312.29999999999973</c:v>
                </c:pt>
                <c:pt idx="348">
                  <c:v>313.1999999999997</c:v>
                </c:pt>
                <c:pt idx="349">
                  <c:v>314.09999999999968</c:v>
                </c:pt>
                <c:pt idx="350">
                  <c:v>314.99999999999966</c:v>
                </c:pt>
                <c:pt idx="351">
                  <c:v>315.89999999999964</c:v>
                </c:pt>
                <c:pt idx="352">
                  <c:v>316.79999999999961</c:v>
                </c:pt>
                <c:pt idx="353">
                  <c:v>317.69999999999959</c:v>
                </c:pt>
                <c:pt idx="354">
                  <c:v>318.59999999999957</c:v>
                </c:pt>
                <c:pt idx="355">
                  <c:v>319.49999999999955</c:v>
                </c:pt>
                <c:pt idx="356">
                  <c:v>320.39999999999952</c:v>
                </c:pt>
                <c:pt idx="357">
                  <c:v>321.2999999999995</c:v>
                </c:pt>
                <c:pt idx="358">
                  <c:v>322.19999999999948</c:v>
                </c:pt>
                <c:pt idx="359">
                  <c:v>323.09999999999945</c:v>
                </c:pt>
                <c:pt idx="360">
                  <c:v>323.99999999999943</c:v>
                </c:pt>
                <c:pt idx="361">
                  <c:v>324.89999999999941</c:v>
                </c:pt>
                <c:pt idx="362">
                  <c:v>325.79999999999939</c:v>
                </c:pt>
                <c:pt idx="363">
                  <c:v>326.69999999999936</c:v>
                </c:pt>
                <c:pt idx="364">
                  <c:v>327.59999999999934</c:v>
                </c:pt>
                <c:pt idx="365">
                  <c:v>328.49999999999932</c:v>
                </c:pt>
                <c:pt idx="366">
                  <c:v>329.3999999999993</c:v>
                </c:pt>
                <c:pt idx="367">
                  <c:v>330.29999999999927</c:v>
                </c:pt>
                <c:pt idx="368">
                  <c:v>331.19999999999925</c:v>
                </c:pt>
                <c:pt idx="369">
                  <c:v>332.09999999999923</c:v>
                </c:pt>
                <c:pt idx="370">
                  <c:v>332.9999999999992</c:v>
                </c:pt>
                <c:pt idx="371">
                  <c:v>333.89999999999918</c:v>
                </c:pt>
                <c:pt idx="372">
                  <c:v>334.79999999999916</c:v>
                </c:pt>
                <c:pt idx="373">
                  <c:v>335.69999999999914</c:v>
                </c:pt>
                <c:pt idx="374">
                  <c:v>336.59999999999911</c:v>
                </c:pt>
                <c:pt idx="375">
                  <c:v>337.49999999999909</c:v>
                </c:pt>
                <c:pt idx="376">
                  <c:v>338.39999999999907</c:v>
                </c:pt>
                <c:pt idx="377">
                  <c:v>339.29999999999905</c:v>
                </c:pt>
              </c:numCache>
            </c:numRef>
          </c:cat>
          <c:val>
            <c:numRef>
              <c:f>合成波のつくり方!$CF$43:$CF$420</c:f>
              <c:numCache>
                <c:formatCode>0.000</c:formatCode>
                <c:ptCount val="3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1E-3</c:v>
                </c:pt>
                <c:pt idx="87">
                  <c:v>1.204E-3</c:v>
                </c:pt>
                <c:pt idx="88">
                  <c:v>1.4496136559564799E-3</c:v>
                </c:pt>
                <c:pt idx="89">
                  <c:v>1.7453286216114736E-3</c:v>
                </c:pt>
                <c:pt idx="90">
                  <c:v>2.101363245733818E-3</c:v>
                </c:pt>
                <c:pt idx="91">
                  <c:v>2.5300192605146434E-3</c:v>
                </c:pt>
                <c:pt idx="92">
                  <c:v>3.0461062465053975E-3</c:v>
                </c:pt>
                <c:pt idx="93">
                  <c:v>3.6674524384418027E-3</c:v>
                </c:pt>
                <c:pt idx="94">
                  <c:v>4.4155193721843213E-3</c:v>
                </c:pt>
                <c:pt idx="95">
                  <c:v>5.3161413919599774E-3</c:v>
                </c:pt>
                <c:pt idx="96">
                  <c:v>6.4004152509407001E-3</c:v>
                </c:pt>
                <c:pt idx="97" formatCode="#,##0.000;[Red]\-#,##0.000">
                  <c:v>7.7057700783945728E-3</c:v>
                </c:pt>
                <c:pt idx="98" formatCode="0.000_ ">
                  <c:v>9.277254006859699E-3</c:v>
                </c:pt>
                <c:pt idx="99" formatCode="0.000_ ">
                  <c:v>1.116908093135865E-2</c:v>
                </c:pt>
                <c:pt idx="100" formatCode="0.000_ ">
                  <c:v>1.3446489414688258E-2</c:v>
                </c:pt>
                <c:pt idx="101" formatCode="0.000_ ">
                  <c:v>1.6187975891311067E-2</c:v>
                </c:pt>
                <c:pt idx="102" formatCode="0.000_ ">
                  <c:v>1.9487976317840553E-2</c:v>
                </c:pt>
                <c:pt idx="103" formatCode="0.000_ ">
                  <c:v>2.3460084555276199E-2</c:v>
                </c:pt>
                <c:pt idx="104" formatCode="0.000_ ">
                  <c:v>2.8240912348184814E-2</c:v>
                </c:pt>
                <c:pt idx="105" formatCode="0.000_ ">
                  <c:v>3.3994715091720924E-2</c:v>
                </c:pt>
                <c:pt idx="106" formatCode="0.000_ ">
                  <c:v>4.0918929927416053E-2</c:v>
                </c:pt>
                <c:pt idx="107" formatCode="0.000_ ">
                  <c:v>4.9250798295646846E-2</c:v>
                </c:pt>
                <c:pt idx="108" formatCode="0.000_ ">
                  <c:v>5.9275273977042929E-2</c:v>
                </c:pt>
                <c:pt idx="109" formatCode="0.000_ ">
                  <c:v>7.1334449723793894E-2</c:v>
                </c:pt>
                <c:pt idx="110" formatCode="0.000_ ">
                  <c:v>8.5838770276412235E-2</c:v>
                </c:pt>
                <c:pt idx="111" formatCode="0.000_ ">
                  <c:v>0.10328033573405371</c:v>
                </c:pt>
                <c:pt idx="112" formatCode="0.000_ ">
                  <c:v>0.12424863481435036</c:v>
                </c:pt>
                <c:pt idx="113" formatCode="0.000_ ">
                  <c:v>0.14944907901986465</c:v>
                </c:pt>
                <c:pt idx="114" formatCode="0.000_ ">
                  <c:v>0.17972473058792066</c:v>
                </c:pt>
                <c:pt idx="115" formatCode="0.000_ ">
                  <c:v>0.21608162084864746</c:v>
                </c:pt>
                <c:pt idx="116" formatCode="0.000_ ">
                  <c:v>0.25971802858713966</c:v>
                </c:pt>
                <c:pt idx="117" formatCode="0.000_ ">
                  <c:v>0.3120580117530069</c:v>
                </c:pt>
                <c:pt idx="118" formatCode="0.000_ ">
                  <c:v>0.37478933411744297</c:v>
                </c:pt>
                <c:pt idx="119" formatCode="0.000_ ">
                  <c:v>0.44990566469987747</c:v>
                </c:pt>
                <c:pt idx="120" formatCode="0.000_ ">
                  <c:v>0.53975250242578676</c:v>
                </c:pt>
                <c:pt idx="121" formatCode="0.000_ ">
                  <c:v>0.64707562640596572</c:v>
                </c:pt>
                <c:pt idx="122" formatCode="0.000_ ">
                  <c:v>0.77506991119469193</c:v>
                </c:pt>
                <c:pt idx="123" formatCode="0.000_ ">
                  <c:v>0.92742497818663083</c:v>
                </c:pt>
                <c:pt idx="124" formatCode="0.000_ ">
                  <c:v>1.1083622715713541</c:v>
                </c:pt>
                <c:pt idx="125" formatCode="0.000_ ">
                  <c:v>1.3226556504382037</c:v>
                </c:pt>
                <c:pt idx="126" formatCode="0.000_ ">
                  <c:v>1.5756244200582525</c:v>
                </c:pt>
                <c:pt idx="127" formatCode="0.000_ ">
                  <c:v>1.8730839293158721</c:v>
                </c:pt>
                <c:pt idx="128" formatCode="0.000_ ">
                  <c:v>2.221234679559593</c:v>
                </c:pt>
                <c:pt idx="129" formatCode="0.000_ ">
                  <c:v>2.6264668998496239</c:v>
                </c:pt>
                <c:pt idx="130" formatCode="0.000_ ">
                  <c:v>3.0950548303258274</c:v>
                </c:pt>
                <c:pt idx="131" formatCode="0.000_ ">
                  <c:v>3.632715287489841</c:v>
                </c:pt>
                <c:pt idx="132" formatCode="0.000_ ">
                  <c:v>4.2440110012040853</c:v>
                </c:pt>
                <c:pt idx="133" formatCode="0.000_ ">
                  <c:v>4.93159386030446</c:v>
                </c:pt>
                <c:pt idx="134" formatCode="0.000_ ">
                  <c:v>5.6953096847706561</c:v>
                </c:pt>
                <c:pt idx="135" formatCode="0.000_ ">
                  <c:v>6.5312261138633376</c:v>
                </c:pt>
                <c:pt idx="136" formatCode="0.000_ ">
                  <c:v>7.4306966289913667</c:v>
                </c:pt>
                <c:pt idx="137" formatCode="0.000_ ">
                  <c:v>8.3796282236353132</c:v>
                </c:pt>
                <c:pt idx="138" formatCode="0.000_ ">
                  <c:v>9.3581612295024392</c:v>
                </c:pt>
                <c:pt idx="139" formatCode="0.000_ ">
                  <c:v>10.340973889579379</c:v>
                </c:pt>
                <c:pt idx="140" formatCode="0.000_ ">
                  <c:v>11.298367943463408</c:v>
                </c:pt>
                <c:pt idx="141" formatCode="0.000_ ">
                  <c:v>12.198163787286783</c:v>
                </c:pt>
                <c:pt idx="142" formatCode="0.000_ ">
                  <c:v>13.008250320402741</c:v>
                </c:pt>
                <c:pt idx="143" formatCode="0.000_ ">
                  <c:v>13.699443758330251</c:v>
                </c:pt>
                <c:pt idx="144" formatCode="0.000_ ">
                  <c:v>14.248180968631377</c:v>
                </c:pt>
                <c:pt idx="145" formatCode="0.000_ ">
                  <c:v>14.638566707373036</c:v>
                </c:pt>
                <c:pt idx="146" formatCode="0.000_ ">
                  <c:v>14.863427488331448</c:v>
                </c:pt>
                <c:pt idx="147" formatCode="0.000_ ">
                  <c:v>14.924255956502803</c:v>
                </c:pt>
                <c:pt idx="148" formatCode="0.000_ ">
                  <c:v>14.830175864444223</c:v>
                </c:pt>
                <c:pt idx="149" formatCode="0.000_ ">
                  <c:v>14.596236768607579</c:v>
                </c:pt>
                <c:pt idx="150" formatCode="0.000_ ">
                  <c:v>14.241415316741</c:v>
                </c:pt>
                <c:pt idx="151" formatCode="0.000_ ">
                  <c:v>13.786662501654137</c:v>
                </c:pt>
                <c:pt idx="152" formatCode="0.000_ ">
                  <c:v>13.253234029027542</c:v>
                </c:pt>
                <c:pt idx="153" formatCode="0.000_ ">
                  <c:v>12.661422182150412</c:v>
                </c:pt>
                <c:pt idx="154" formatCode="0.000_ ">
                  <c:v>12.029707623891795</c:v>
                </c:pt>
                <c:pt idx="155" formatCode="0.000_ ">
                  <c:v>11.374284085485451</c:v>
                </c:pt>
                <c:pt idx="156" formatCode="0.000_ ">
                  <c:v>10.708877501722563</c:v>
                </c:pt>
                <c:pt idx="157" formatCode="0.000_ ">
                  <c:v>10.044775197142524</c:v>
                </c:pt>
                <c:pt idx="158" formatCode="0.000_ ">
                  <c:v>9.3909897809421139</c:v>
                </c:pt>
                <c:pt idx="159" formatCode="0.000_ ">
                  <c:v>8.7544979184424623</c:v>
                </c:pt>
                <c:pt idx="160" formatCode="0.000_ ">
                  <c:v>8.1405105453175661</c:v>
                </c:pt>
                <c:pt idx="161" formatCode="0.000_ ">
                  <c:v>7.5527454683453525</c:v>
                </c:pt>
                <c:pt idx="162" formatCode="0.000_ ">
                  <c:v>6.9936845863534947</c:v>
                </c:pt>
                <c:pt idx="163" formatCode="0.000_ ">
                  <c:v>6.4648061532918</c:v>
                </c:pt>
                <c:pt idx="164" formatCode="0.000_ ">
                  <c:v>5.9667880597233101</c:v>
                </c:pt>
                <c:pt idx="165" formatCode="0.000_ ">
                  <c:v>5.4996816353765636</c:v>
                </c:pt>
                <c:pt idx="166" formatCode="0.000_ ">
                  <c:v>5.0630575440566341</c:v>
                </c:pt>
                <c:pt idx="167" formatCode="0.000_ ">
                  <c:v>4.6561264198024119</c:v>
                </c:pt>
                <c:pt idx="168" formatCode="0.000_ ">
                  <c:v>4.2778373309658555</c:v>
                </c:pt>
                <c:pt idx="169" formatCode="0.000_ ">
                  <c:v>3.9269572063122933</c:v>
                </c:pt>
                <c:pt idx="170" formatCode="0.000_ ">
                  <c:v>3.6021341834138161</c:v>
                </c:pt>
                <c:pt idx="171" formatCode="0.000_ ">
                  <c:v>3.3019475545146526</c:v>
                </c:pt>
                <c:pt idx="172" formatCode="0.000_ ">
                  <c:v>3.0249466572138521</c:v>
                </c:pt>
                <c:pt idx="173" formatCode="0.000_ ">
                  <c:v>2.7696807272908002</c:v>
                </c:pt>
                <c:pt idx="174" formatCode="0.000_ ">
                  <c:v>2.5347214211037117</c:v>
                </c:pt>
                <c:pt idx="175" formatCode="0.000_ ">
                  <c:v>2.3186794360266827</c:v>
                </c:pt>
                <c:pt idx="176" formatCode="0.000_ ">
                  <c:v>2.1202164131811987</c:v>
                </c:pt>
                <c:pt idx="177" formatCode="0.000_ ">
                  <c:v>1.9380530970560252</c:v>
                </c:pt>
                <c:pt idx="178" formatCode="0.000_ ">
                  <c:v>1.7709745491312536</c:v>
                </c:pt>
                <c:pt idx="179" formatCode="0.000_ ">
                  <c:v>1.6178330639633507</c:v>
                </c:pt>
                <c:pt idx="180" formatCode="0.000_ ">
                  <c:v>1.4775493126703978</c:v>
                </c:pt>
                <c:pt idx="181" formatCode="0.000_ ">
                  <c:v>1.3491121367772547</c:v>
                </c:pt>
                <c:pt idx="182" formatCode="0.000_ ">
                  <c:v>1.2315773316129253</c:v>
                </c:pt>
                <c:pt idx="183" formatCode="0.000_ ">
                  <c:v>1.124065689936371</c:v>
                </c:pt>
                <c:pt idx="184" formatCode="0.000_ ">
                  <c:v>1.0257605206304101</c:v>
                </c:pt>
                <c:pt idx="185" formatCode="0.000_ ">
                  <c:v>0.93590481194897279</c:v>
                </c:pt>
                <c:pt idx="186" formatCode="0.000_ ">
                  <c:v>0.853798172076499</c:v>
                </c:pt>
                <c:pt idx="187" formatCode="0.000_ ">
                  <c:v>0.77879365010839841</c:v>
                </c:pt>
                <c:pt idx="188" formatCode="0.000_ ">
                  <c:v>0.7102945166991832</c:v>
                </c:pt>
                <c:pt idx="189" formatCode="0.000_ ">
                  <c:v>0.64775106448427577</c:v>
                </c:pt>
                <c:pt idx="190" formatCode="0.000_ ">
                  <c:v>0.59065747308469008</c:v>
                </c:pt>
                <c:pt idx="191" formatCode="0.000_ ">
                  <c:v>0.53854877132986678</c:v>
                </c:pt>
                <c:pt idx="192" formatCode="0.000_ ">
                  <c:v>0.49099791969228468</c:v>
                </c:pt>
                <c:pt idx="193" formatCode="0.000_ ">
                  <c:v>0.44761302833511812</c:v>
                </c:pt>
                <c:pt idx="194" formatCode="0.000_ ">
                  <c:v>0.4080347202368812</c:v>
                </c:pt>
                <c:pt idx="195" formatCode="0.000_ ">
                  <c:v>0.37193364425323139</c:v>
                </c:pt>
                <c:pt idx="196" formatCode="0.000_ ">
                  <c:v>0.33900813944414743</c:v>
                </c:pt>
                <c:pt idx="197" formatCode="0.000_ ">
                  <c:v>0.30898204932165474</c:v>
                </c:pt>
                <c:pt idx="198" formatCode="0.000_ ">
                  <c:v>0.2816026826862118</c:v>
                </c:pt>
                <c:pt idx="199" formatCode="0.000_ ">
                  <c:v>0.25663891627848162</c:v>
                </c:pt>
                <c:pt idx="200" formatCode="0.000_ ">
                  <c:v>0.23387943346381651</c:v>
                </c:pt>
                <c:pt idx="201" formatCode="0.000_ ">
                  <c:v>0.21313109249742421</c:v>
                </c:pt>
                <c:pt idx="202" formatCode="0.000_ ">
                  <c:v>0.19421741751459784</c:v>
                </c:pt>
                <c:pt idx="203" formatCode="0.000_ ">
                  <c:v>0.17697720519274468</c:v>
                </c:pt>
                <c:pt idx="204" formatCode="0.000_ ">
                  <c:v>0.1612632399921311</c:v>
                </c:pt>
                <c:pt idx="205" formatCode="0.000_ ">
                  <c:v>0.14694111096171228</c:v>
                </c:pt>
                <c:pt idx="206" formatCode="0.000_ ">
                  <c:v>0.1338881232643282</c:v>
                </c:pt>
                <c:pt idx="207" formatCode="0.000_ ">
                  <c:v>0.12199229780740958</c:v>
                </c:pt>
                <c:pt idx="208" formatCode="0.000_ ">
                  <c:v>0.11115145264173845</c:v>
                </c:pt>
                <c:pt idx="209" formatCode="0.000_ ">
                  <c:v>0.10127236009646948</c:v>
                </c:pt>
                <c:pt idx="210" formatCode="0.000_ ">
                  <c:v>9.2269973941599248E-2</c:v>
                </c:pt>
                <c:pt idx="211" formatCode="0.000_ ">
                  <c:v>8.4066721200122624E-2</c:v>
                </c:pt>
                <c:pt idx="212" formatCode="0.000_ ">
                  <c:v>7.659185356415503E-2</c:v>
                </c:pt>
                <c:pt idx="213" formatCode="0.000_ ">
                  <c:v>6.9780853696980921E-2</c:v>
                </c:pt>
                <c:pt idx="214" formatCode="0.000_ ">
                  <c:v>6.3574892022354834E-2</c:v>
                </c:pt>
                <c:pt idx="215" formatCode="0.000_ ">
                  <c:v>5.7920329910580194E-2</c:v>
                </c:pt>
                <c:pt idx="216" formatCode="0.000_ ">
                  <c:v>5.2768265465945707E-2</c:v>
                </c:pt>
                <c:pt idx="217" formatCode="0.000_ ">
                  <c:v>4.807411840072353E-2</c:v>
                </c:pt>
                <c:pt idx="218" formatCode="0.000_ ">
                  <c:v>4.3797250746378039E-2</c:v>
                </c:pt>
                <c:pt idx="219" formatCode="0.000_ ">
                  <c:v>3.9900620402568934E-2</c:v>
                </c:pt>
                <c:pt idx="220" formatCode="0.000_ ">
                  <c:v>3.6350464758944663E-2</c:v>
                </c:pt>
                <c:pt idx="221" formatCode="0.000_ ">
                  <c:v>3.3116011843841012E-2</c:v>
                </c:pt>
                <c:pt idx="222" formatCode="0.000_ ">
                  <c:v>3.0169216658231791E-2</c:v>
                </c:pt>
                <c:pt idx="223" formatCode="0.000_ ">
                  <c:v>2.7484520543157979E-2</c:v>
                </c:pt>
                <c:pt idx="224" formatCode="0.000_ ">
                  <c:v>2.5038631605011179E-2</c:v>
                </c:pt>
                <c:pt idx="225" formatCode="0.000_ ">
                  <c:v>2.2810324386146427E-2</c:v>
                </c:pt>
                <c:pt idx="226" formatCode="0.000_ ">
                  <c:v>2.0780257119059925E-2</c:v>
                </c:pt>
                <c:pt idx="227" formatCode="0.000_ ">
                  <c:v>1.8930805041515217E-2</c:v>
                </c:pt>
                <c:pt idx="228" formatCode="0.000_ ">
                  <c:v>1.7245908378261253E-2</c:v>
                </c:pt>
                <c:pt idx="229" formatCode="0.000_ ">
                  <c:v>1.5710933713071036E-2</c:v>
                </c:pt>
                <c:pt idx="230" formatCode="0.000_ ">
                  <c:v>1.4312547583433663E-2</c:v>
                </c:pt>
                <c:pt idx="231" formatCode="0.000_ ">
                  <c:v>1.3038601230023398E-2</c:v>
                </c:pt>
                <c:pt idx="232" formatCode="0.000_ ">
                  <c:v>1.187802552468592E-2</c:v>
                </c:pt>
                <c:pt idx="233" formatCode="0.000_ ">
                  <c:v>1.0820735184730397E-2</c:v>
                </c:pt>
                <c:pt idx="234" formatCode="0.000_ ">
                  <c:v>9.8575414583703721E-3</c:v>
                </c:pt>
                <c:pt idx="235" formatCode="0.000_ ">
                  <c:v>8.9800725367556317E-3</c:v>
                </c:pt>
                <c:pt idx="236" formatCode="0.000_ ">
                  <c:v>8.1807010126872109E-3</c:v>
                </c:pt>
                <c:pt idx="237" formatCode="0.000_ ">
                  <c:v>7.4524777652807302E-3</c:v>
                </c:pt>
                <c:pt idx="238" formatCode="0.000_ ">
                  <c:v>6.7890717039794345E-3</c:v>
                </c:pt>
                <c:pt idx="239" formatCode="0.000_ ">
                  <c:v>6.1847148548267589E-3</c:v>
                </c:pt>
                <c:pt idx="240" formatCode="0.000_ ">
                  <c:v>5.634152317168158E-3</c:v>
                </c:pt>
                <c:pt idx="241" formatCode="0.000_ ">
                  <c:v>5.1325966603145336E-3</c:v>
                </c:pt>
                <c:pt idx="242" formatCode="0.000_ ">
                  <c:v>4.6756863674893177E-3</c:v>
                </c:pt>
                <c:pt idx="243" formatCode="0.000_ ">
                  <c:v>4.2594479688975364E-3</c:v>
                </c:pt>
                <c:pt idx="244" formatCode="0.000_ ">
                  <c:v>3.880261537273986E-3</c:v>
                </c:pt>
                <c:pt idx="245" formatCode="0.000_ ">
                  <c:v>3.5348292480429431E-3</c:v>
                </c:pt>
                <c:pt idx="246" formatCode="0.000_ ">
                  <c:v>3.2201467324872749E-3</c:v>
                </c:pt>
                <c:pt idx="247" formatCode="0.000_ ">
                  <c:v>2.9334769762949619E-3</c:v>
                </c:pt>
                <c:pt idx="248" formatCode="0.000_ ">
                  <c:v>2.6723265377229478E-3</c:v>
                </c:pt>
                <c:pt idx="249" formatCode="0.000_ ">
                  <c:v>2.43442387957256E-3</c:v>
                </c:pt>
                <c:pt idx="250" formatCode="0.000_ ">
                  <c:v>2.2176996273732224E-3</c:v>
                </c:pt>
                <c:pt idx="251" formatCode="0.000_ ">
                  <c:v>2.0202685827735386E-3</c:v>
                </c:pt>
                <c:pt idx="252" formatCode="0.000_ ">
                  <c:v>1.8404133362800491E-3</c:v>
                </c:pt>
                <c:pt idx="253" formatCode="0.000_ ">
                  <c:v>1.6765693372912858E-3</c:v>
                </c:pt>
                <c:pt idx="254" formatCode="0.000_ ">
                  <c:v>1.5273112919644682E-3</c:v>
                </c:pt>
                <c:pt idx="255" formatCode="0.000_ ">
                  <c:v>1.3913407709307791E-3</c:v>
                </c:pt>
                <c:pt idx="256" formatCode="0.000_ ">
                  <c:v>1.2674749193398557E-3</c:v>
                </c:pt>
                <c:pt idx="257" formatCode="0.000_ ">
                  <c:v>1.1546361712538526E-3</c:v>
                </c:pt>
                <c:pt idx="258" formatCode="0.000_ ">
                  <c:v>1.0518428791073825E-3</c:v>
                </c:pt>
                <c:pt idx="259" formatCode="0.000_ ">
                  <c:v>9.582007768760034E-4</c:v>
                </c:pt>
                <c:pt idx="260" formatCode="0.000_ ">
                  <c:v>8.7289520282041763E-4</c:v>
                </c:pt>
                <c:pt idx="261" formatCode="0.000_ ">
                  <c:v>7.9518401425803377E-4</c:v>
                </c:pt>
                <c:pt idx="262" formatCode="0.000_ ">
                  <c:v>7.2439113281444099E-4</c:v>
                </c:pt>
                <c:pt idx="263" formatCode="0.000_ ">
                  <c:v>6.5990066407617582E-4</c:v>
                </c:pt>
                <c:pt idx="264" formatCode="0.000_ ">
                  <c:v>6.0115154054992065E-4</c:v>
                </c:pt>
                <c:pt idx="265" formatCode="0.000_ ">
                  <c:v>5.4763264137483588E-4</c:v>
                </c:pt>
                <c:pt idx="266" formatCode="0.000_ ">
                  <c:v>4.9887834637320856E-4</c:v>
                </c:pt>
                <c:pt idx="267" formatCode="0.000_ ">
                  <c:v>4.5446448579567476E-4</c:v>
                </c:pt>
                <c:pt idx="268" formatCode="0.000_ ">
                  <c:v>4.1400465055346926E-4</c:v>
                </c:pt>
                <c:pt idx="269" formatCode="0.000_ ">
                  <c:v>3.7714683086114976E-4</c:v>
                </c:pt>
                <c:pt idx="270" formatCode="0.000_ ">
                  <c:v>3.4357035406607742E-4</c:v>
                </c:pt>
                <c:pt idx="271" formatCode="0.000_ ">
                  <c:v>3.1298309504027889E-4</c:v>
                </c:pt>
                <c:pt idx="272" formatCode="0.000_ ">
                  <c:v>2.8511893487864927E-4</c:v>
                </c:pt>
                <c:pt idx="273" formatCode="0.000_ ">
                  <c:v>2.5973544580528031E-4</c:v>
                </c:pt>
                <c:pt idx="274" formatCode="0.000_ ">
                  <c:v>2.3661178215569366E-4</c:v>
                </c:pt>
                <c:pt idx="275" formatCode="0.000_ ">
                  <c:v>2.1554675909396032E-4</c:v>
                </c:pt>
                <c:pt idx="276" formatCode="0.000_ ">
                  <c:v>1.9635710235561238E-4</c:v>
                </c:pt>
                <c:pt idx="277" formatCode="0.000_ ">
                  <c:v>1.7887585379405195E-4</c:v>
                </c:pt>
                <c:pt idx="278" formatCode="0.000_ ">
                  <c:v>1.6295091886272704E-4</c:v>
                </c:pt>
                <c:pt idx="279" formatCode="0.000_ ">
                  <c:v>1.4844374339942351E-4</c:v>
                </c:pt>
                <c:pt idx="280" formatCode="0.000_ ">
                  <c:v>1.3522810820332701E-4</c:v>
                </c:pt>
                <c:pt idx="281" formatCode="0.000_ ">
                  <c:v>1.2318903091979361E-4</c:v>
                </c:pt>
                <c:pt idx="282" formatCode="0.000_ ">
                  <c:v>1.1222176568092561E-4</c:v>
                </c:pt>
                <c:pt idx="283" formatCode="0.000_ ">
                  <c:v>1.0223089180018235E-4</c:v>
                </c:pt>
                <c:pt idx="284" formatCode="0.000_ ">
                  <c:v>9.3129483593746044E-5</c:v>
                </c:pt>
                <c:pt idx="285" formatCode="0.000_ ">
                  <c:v>8.4838354106938043E-5</c:v>
                </c:pt>
                <c:pt idx="286" formatCode="0.000_ ">
                  <c:v>7.7285366166769787E-5</c:v>
                </c:pt>
                <c:pt idx="287" formatCode="0.000_ ">
                  <c:v>7.0404804767300189E-5</c:v>
                </c:pt>
                <c:pt idx="288" formatCode="0.000_ ">
                  <c:v>6.4136805327945562E-5</c:v>
                </c:pt>
                <c:pt idx="289" formatCode="0.000_ ">
                  <c:v>5.842683285088537E-5</c:v>
                </c:pt>
                <c:pt idx="290" formatCode="0.000_ ">
                  <c:v>5.322520744645092E-5</c:v>
                </c:pt>
                <c:pt idx="291" formatCode="0.000_ ">
                  <c:v>4.8486672098723284E-5</c:v>
                </c:pt>
                <c:pt idx="292" formatCode="0.000_ ">
                  <c:v>4.4169998911006893E-5</c:v>
                </c:pt>
                <c:pt idx="293" formatCode="0.000_ ">
                  <c:v>4.0237630405581226E-5</c:v>
                </c:pt>
                <c:pt idx="294" formatCode="0.000_ ">
                  <c:v>3.6655352757074535E-5</c:v>
                </c:pt>
                <c:pt idx="295" formatCode="0.000_ ">
                  <c:v>3.3391998116602667E-5</c:v>
                </c:pt>
                <c:pt idx="296" formatCode="0.000_ ">
                  <c:v>3.0419173436887378E-5</c:v>
                </c:pt>
                <c:pt idx="297" formatCode="0.000_ ">
                  <c:v>2.7711013439113713E-5</c:v>
                </c:pt>
                <c:pt idx="298" formatCode="0.000_ ">
                  <c:v>2.524395557230902E-5</c:v>
                </c:pt>
                <c:pt idx="299" formatCode="0.000_ ">
                  <c:v>2.2996535007354142E-5</c:v>
                </c:pt>
                <c:pt idx="300" formatCode="0.000_ ">
                  <c:v>2.0949197882033695E-5</c:v>
                </c:pt>
                <c:pt idx="301" formatCode="0.000_ ">
                  <c:v>1.9084131172313444E-5</c:v>
                </c:pt>
                <c:pt idx="302" formatCode="0.000_ ">
                  <c:v>1.7385107709679321E-5</c:v>
                </c:pt>
                <c:pt idx="303" formatCode="0.000_ ">
                  <c:v>1.5837344996142796E-5</c:v>
                </c:pt>
                <c:pt idx="304" formatCode="0.000_ ">
                  <c:v>1.4427376588557362E-5</c:v>
                </c:pt>
                <c:pt idx="305" formatCode="0.000_ ">
                  <c:v>1.3142934933244774E-5</c:v>
                </c:pt>
                <c:pt idx="306" formatCode="0.000_ ">
                  <c:v>1.1972844631548784E-5</c:v>
                </c:pt>
                <c:pt idx="307" formatCode="0.000_ ">
                  <c:v>1.0906925207684839E-5</c:v>
                </c:pt>
                <c:pt idx="308" formatCode="0.000_ ">
                  <c:v>9.9359025329261453E-6</c:v>
                </c:pt>
                <c:pt idx="309" formatCode="0.000_ ">
                  <c:v>9.0513281354786585E-6</c:v>
                </c:pt>
                <c:pt idx="310" formatCode="0.000_ ">
                  <c:v>8.2455056940051692E-6</c:v>
                </c:pt>
                <c:pt idx="311" formatCode="0.000_ ">
                  <c:v>7.5114240752585788E-6</c:v>
                </c:pt>
                <c:pt idx="312" formatCode="0.000_ ">
                  <c:v>6.8426963332203114E-6</c:v>
                </c:pt>
                <c:pt idx="313" formatCode="0.000_ ">
                  <c:v>6.2335041390070155E-6</c:v>
                </c:pt>
                <c:pt idx="314" formatCode="0.000_ ">
                  <c:v>5.6785471580584047E-6</c:v>
                </c:pt>
                <c:pt idx="315" formatCode="0.000_ ">
                  <c:v>5.172996934162369E-6</c:v>
                </c:pt>
                <c:pt idx="316" formatCode="0.000_ ">
                  <c:v>4.7124548790848546E-6</c:v>
                </c:pt>
                <c:pt idx="317" formatCode="0.000_ ">
                  <c:v>4.292914002292493E-6</c:v>
                </c:pt>
                <c:pt idx="318" formatCode="0.000_ ">
                  <c:v>3.9107240477964585E-6</c:v>
                </c:pt>
                <c:pt idx="319" formatCode="0.000_ ">
                  <c:v>3.5625597347895281E-6</c:v>
                </c:pt>
                <c:pt idx="320" formatCode="0.000_ ">
                  <c:v>3.24539182575278E-6</c:v>
                </c:pt>
                <c:pt idx="321" formatCode="0.000_ ">
                  <c:v>2.9564607703087268E-6</c:v>
                </c:pt>
                <c:pt idx="322" formatCode="0.000_ ">
                  <c:v>2.6932526955079294E-6</c:v>
                </c:pt>
                <c:pt idx="323" formatCode="0.000_ ">
                  <c:v>2.453477533651293E-6</c:v>
                </c:pt>
                <c:pt idx="324" formatCode="0.000_ ">
                  <c:v>2.2350490973478979E-6</c:v>
                </c:pt>
                <c:pt idx="325" formatCode="0.000_ ">
                  <c:v>2.0360669284501779E-6</c:v>
                </c:pt>
                <c:pt idx="326" formatCode="0.000_ ">
                  <c:v>1.854799762941925E-6</c:v>
                </c:pt>
                <c:pt idx="327" formatCode="0.000_ ">
                  <c:v>1.689670467914248E-6</c:v>
                </c:pt>
                <c:pt idx="328" formatCode="0.000_ ">
                  <c:v>1.5392423195725747E-6</c:v>
                </c:pt>
                <c:pt idx="329" formatCode="0.000_ ">
                  <c:v>1.402206502885484E-6</c:v>
                </c:pt>
                <c:pt idx="330" formatCode="0.000_ ">
                  <c:v>1.2773707241151098E-6</c:v>
                </c:pt>
                <c:pt idx="331" formatCode="0.000_ ">
                  <c:v>1.1636488371515475E-6</c:v>
                </c:pt>
                <c:pt idx="332" formatCode="0.000_ ">
                  <c:v>1.0600513933943502E-6</c:v>
                </c:pt>
                <c:pt idx="333" formatCode="0.000_ ">
                  <c:v>9.6567703295958249E-7</c:v>
                </c:pt>
                <c:pt idx="334" formatCode="0.000_ ">
                  <c:v>8.7970464231091003E-7</c:v>
                </c:pt>
                <c:pt idx="335" formatCode="0.000_ ">
                  <c:v>8.0138621008152218E-7</c:v>
                </c:pt>
                <c:pt idx="336" formatCode="0.000_ ">
                  <c:v>7.3004031892834931E-7</c:v>
                </c:pt>
                <c:pt idx="337" formatCode="0.000_ ">
                  <c:v>6.6504621679387986E-7</c:v>
                </c:pt>
                <c:pt idx="338" formatCode="0.000_ ">
                  <c:v>6.0583841599206309E-7</c:v>
                </c:pt>
                <c:pt idx="339" formatCode="0.000_ ">
                  <c:v>5.5190177312715768E-7</c:v>
                </c:pt>
                <c:pt idx="340" formatCode="0.000_ ">
                  <c:v>5.0276700703791271E-7</c:v>
                </c:pt>
                <c:pt idx="341" formatCode="0.000_ ">
                  <c:v>4.5800661577054218E-7</c:v>
                </c:pt>
                <c:pt idx="342" formatCode="0.000_ ">
                  <c:v>4.1723115705573937E-7</c:v>
                </c:pt>
                <c:pt idx="343" formatCode="0.000_ ">
                  <c:v>3.8008585992767273E-7</c:v>
                </c:pt>
                <c:pt idx="344" formatCode="0.000_ ">
                  <c:v>3.4624753800403689E-7</c:v>
                </c:pt>
                <c:pt idx="345" formatCode="0.000_ ">
                  <c:v>3.1542177757085959E-7</c:v>
                </c:pt>
                <c:pt idx="346" formatCode="0.000_ ">
                  <c:v>2.8734037600672885E-7</c:v>
                </c:pt>
                <c:pt idx="347" formatCode="0.000_ ">
                  <c:v>2.6175900825920567E-7</c:v>
                </c:pt>
                <c:pt idx="348" formatCode="0.000_ ">
                  <c:v>2.3845510107037599E-7</c:v>
                </c:pt>
                <c:pt idx="349" formatCode="0.000_ ">
                  <c:v>2.1722589645603651E-7</c:v>
                </c:pt>
                <c:pt idx="350" formatCode="0.000_ ">
                  <c:v>1.9788668758962711E-7</c:v>
                </c:pt>
                <c:pt idx="351" formatCode="0.000_ ">
                  <c:v>1.8026921174204706E-7</c:v>
                </c:pt>
                <c:pt idx="352" formatCode="0.000_ ">
                  <c:v>1.6422018629497106E-7</c:v>
                </c:pt>
                <c:pt idx="353" formatCode="0.000_ ">
                  <c:v>1.4959997509010565E-7</c:v>
                </c:pt>
                <c:pt idx="354" formatCode="0.000_ ">
                  <c:v>1.3628137351082742E-7</c:v>
                </c:pt>
                <c:pt idx="355" formatCode="0.000_ ">
                  <c:v>1.2414850172568611E-7</c:v>
                </c:pt>
                <c:pt idx="356" formatCode="0.000_ ">
                  <c:v>1.1309579646432889E-7</c:v>
                </c:pt>
                <c:pt idx="357" formatCode="0.000_ ">
                  <c:v>1.0302709255369275E-7</c:v>
                </c:pt>
                <c:pt idx="358" formatCode="0.000_ ">
                  <c:v>9.385478622327993E-8</c:v>
                </c:pt>
                <c:pt idx="359" formatCode="0.000_ ">
                  <c:v>8.5499072899771085E-8</c:v>
                </c:pt>
                <c:pt idx="360" formatCode="0.000_ ">
                  <c:v>7.7887252859332609E-8</c:v>
                </c:pt>
                <c:pt idx="361" formatCode="0.000_ ">
                  <c:v>7.0953098696377257E-8</c:v>
                </c:pt>
                <c:pt idx="362" formatCode="0.000_ ">
                  <c:v>1.8026921174204706E-7</c:v>
                </c:pt>
                <c:pt idx="363" formatCode="0.000_ ">
                  <c:v>1.6422018629497106E-7</c:v>
                </c:pt>
                <c:pt idx="364" formatCode="0.000_ ">
                  <c:v>1.4959997509010565E-7</c:v>
                </c:pt>
                <c:pt idx="365" formatCode="0.000_ ">
                  <c:v>1.3628137351082742E-7</c:v>
                </c:pt>
                <c:pt idx="366" formatCode="0.000_ ">
                  <c:v>1.2414850172568611E-7</c:v>
                </c:pt>
                <c:pt idx="367" formatCode="0.000_ ">
                  <c:v>1.1309579646432889E-7</c:v>
                </c:pt>
                <c:pt idx="368" formatCode="0.000_ ">
                  <c:v>1.0302709255369275E-7</c:v>
                </c:pt>
                <c:pt idx="369" formatCode="0.000_ ">
                  <c:v>9.385478622327993E-8</c:v>
                </c:pt>
                <c:pt idx="370" formatCode="0.000_ ">
                  <c:v>8.5499072899771085E-8</c:v>
                </c:pt>
                <c:pt idx="371" formatCode="0.000_ ">
                  <c:v>7.7887252859332609E-8</c:v>
                </c:pt>
                <c:pt idx="372" formatCode="0.000_ ">
                  <c:v>7.0953098696377257E-8</c:v>
                </c:pt>
                <c:pt idx="373" formatCode="#,##0.000;[Red]\-#,##0.000">
                  <c:v>1.0302709255369275E-7</c:v>
                </c:pt>
                <c:pt idx="374" formatCode="#,##0.000;[Red]\-#,##0.000">
                  <c:v>9.385478622327993E-8</c:v>
                </c:pt>
                <c:pt idx="375" formatCode="#,##0.000;[Red]\-#,##0.000">
                  <c:v>8.5499072899771085E-8</c:v>
                </c:pt>
                <c:pt idx="376" formatCode="#,##0.000;[Red]\-#,##0.000">
                  <c:v>7.7887252859332609E-8</c:v>
                </c:pt>
                <c:pt idx="377" formatCode="#,##0.000;[Red]\-#,##0.000">
                  <c:v>7.0953098696377257E-8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541-48FD-886A-83A22A6000C1}"/>
            </c:ext>
          </c:extLst>
        </c:ser>
        <c:ser>
          <c:idx val="5"/>
          <c:order val="4"/>
          <c:tx>
            <c:strRef>
              <c:f>合成波のつくり方!$CG$42</c:f>
              <c:strCache>
                <c:ptCount val="1"/>
                <c:pt idx="0">
                  <c:v>y5</c:v>
                </c:pt>
              </c:strCache>
            </c:strRef>
          </c:tx>
          <c:spPr>
            <a:ln w="9525" cap="rnd">
              <a:solidFill>
                <a:schemeClr val="accent6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合成波のつくり方!$CB$43:$CB$420</c:f>
              <c:numCache>
                <c:formatCode>#,##0_);[Red]\(#,##0\)</c:formatCode>
                <c:ptCount val="378"/>
                <c:pt idx="0">
                  <c:v>0</c:v>
                </c:pt>
                <c:pt idx="1">
                  <c:v>0.9</c:v>
                </c:pt>
                <c:pt idx="2">
                  <c:v>1.8</c:v>
                </c:pt>
                <c:pt idx="3">
                  <c:v>2.7</c:v>
                </c:pt>
                <c:pt idx="4">
                  <c:v>3.6</c:v>
                </c:pt>
                <c:pt idx="5">
                  <c:v>4.5</c:v>
                </c:pt>
                <c:pt idx="6">
                  <c:v>5.4</c:v>
                </c:pt>
                <c:pt idx="7">
                  <c:v>6.3000000000000007</c:v>
                </c:pt>
                <c:pt idx="8">
                  <c:v>7.2000000000000011</c:v>
                </c:pt>
                <c:pt idx="9">
                  <c:v>8.1000000000000014</c:v>
                </c:pt>
                <c:pt idx="10">
                  <c:v>9.0000000000000018</c:v>
                </c:pt>
                <c:pt idx="11">
                  <c:v>9.9000000000000021</c:v>
                </c:pt>
                <c:pt idx="12">
                  <c:v>10.800000000000002</c:v>
                </c:pt>
                <c:pt idx="13">
                  <c:v>11.700000000000003</c:v>
                </c:pt>
                <c:pt idx="14">
                  <c:v>12.600000000000003</c:v>
                </c:pt>
                <c:pt idx="15">
                  <c:v>13.500000000000004</c:v>
                </c:pt>
                <c:pt idx="16">
                  <c:v>14.400000000000004</c:v>
                </c:pt>
                <c:pt idx="17">
                  <c:v>15.300000000000004</c:v>
                </c:pt>
                <c:pt idx="18">
                  <c:v>16.200000000000003</c:v>
                </c:pt>
                <c:pt idx="19">
                  <c:v>17.100000000000001</c:v>
                </c:pt>
                <c:pt idx="20">
                  <c:v>18</c:v>
                </c:pt>
                <c:pt idx="21">
                  <c:v>18.899999999999999</c:v>
                </c:pt>
                <c:pt idx="22">
                  <c:v>19.799999999999997</c:v>
                </c:pt>
                <c:pt idx="23">
                  <c:v>20.699999999999996</c:v>
                </c:pt>
                <c:pt idx="24">
                  <c:v>21.599999999999994</c:v>
                </c:pt>
                <c:pt idx="25">
                  <c:v>22.499999999999993</c:v>
                </c:pt>
                <c:pt idx="26">
                  <c:v>23.399999999999991</c:v>
                </c:pt>
                <c:pt idx="27">
                  <c:v>24.29999999999999</c:v>
                </c:pt>
                <c:pt idx="28">
                  <c:v>25.199999999999989</c:v>
                </c:pt>
                <c:pt idx="29">
                  <c:v>26.099999999999987</c:v>
                </c:pt>
                <c:pt idx="30">
                  <c:v>26.999999999999986</c:v>
                </c:pt>
                <c:pt idx="31">
                  <c:v>27.899999999999984</c:v>
                </c:pt>
                <c:pt idx="32">
                  <c:v>28.799999999999983</c:v>
                </c:pt>
                <c:pt idx="33">
                  <c:v>29.699999999999982</c:v>
                </c:pt>
                <c:pt idx="34">
                  <c:v>30.59999999999998</c:v>
                </c:pt>
                <c:pt idx="35">
                  <c:v>31.499999999999979</c:v>
                </c:pt>
                <c:pt idx="36">
                  <c:v>32.399999999999977</c:v>
                </c:pt>
                <c:pt idx="37">
                  <c:v>33.299999999999976</c:v>
                </c:pt>
                <c:pt idx="38">
                  <c:v>34.199999999999974</c:v>
                </c:pt>
                <c:pt idx="39">
                  <c:v>35.099999999999973</c:v>
                </c:pt>
                <c:pt idx="40">
                  <c:v>35.999999999999972</c:v>
                </c:pt>
                <c:pt idx="41">
                  <c:v>36.89999999999997</c:v>
                </c:pt>
                <c:pt idx="42">
                  <c:v>37.799999999999969</c:v>
                </c:pt>
                <c:pt idx="43">
                  <c:v>38.699999999999967</c:v>
                </c:pt>
                <c:pt idx="44">
                  <c:v>39.599999999999966</c:v>
                </c:pt>
                <c:pt idx="45">
                  <c:v>40.499999999999964</c:v>
                </c:pt>
                <c:pt idx="46">
                  <c:v>41.399999999999963</c:v>
                </c:pt>
                <c:pt idx="47">
                  <c:v>42.299999999999962</c:v>
                </c:pt>
                <c:pt idx="48">
                  <c:v>43.19999999999996</c:v>
                </c:pt>
                <c:pt idx="49">
                  <c:v>44.099999999999959</c:v>
                </c:pt>
                <c:pt idx="50">
                  <c:v>44.999999999999957</c:v>
                </c:pt>
                <c:pt idx="51">
                  <c:v>45.899999999999956</c:v>
                </c:pt>
                <c:pt idx="52">
                  <c:v>46.799999999999955</c:v>
                </c:pt>
                <c:pt idx="53">
                  <c:v>47.699999999999953</c:v>
                </c:pt>
                <c:pt idx="54">
                  <c:v>48.599999999999952</c:v>
                </c:pt>
                <c:pt idx="55">
                  <c:v>49.49999999999995</c:v>
                </c:pt>
                <c:pt idx="56">
                  <c:v>50.399999999999949</c:v>
                </c:pt>
                <c:pt idx="57">
                  <c:v>51.299999999999947</c:v>
                </c:pt>
                <c:pt idx="58">
                  <c:v>52.199999999999946</c:v>
                </c:pt>
                <c:pt idx="59">
                  <c:v>53.099999999999945</c:v>
                </c:pt>
                <c:pt idx="60">
                  <c:v>53.999999999999943</c:v>
                </c:pt>
                <c:pt idx="61">
                  <c:v>54.899999999999942</c:v>
                </c:pt>
                <c:pt idx="62">
                  <c:v>55.79999999999994</c:v>
                </c:pt>
                <c:pt idx="63">
                  <c:v>56.699999999999939</c:v>
                </c:pt>
                <c:pt idx="64">
                  <c:v>57.599999999999937</c:v>
                </c:pt>
                <c:pt idx="65">
                  <c:v>58.499999999999936</c:v>
                </c:pt>
                <c:pt idx="66">
                  <c:v>59.399999999999935</c:v>
                </c:pt>
                <c:pt idx="67">
                  <c:v>60.299999999999933</c:v>
                </c:pt>
                <c:pt idx="68">
                  <c:v>61.199999999999932</c:v>
                </c:pt>
                <c:pt idx="69">
                  <c:v>62.09999999999993</c:v>
                </c:pt>
                <c:pt idx="70">
                  <c:v>62.999999999999929</c:v>
                </c:pt>
                <c:pt idx="71">
                  <c:v>63.899999999999928</c:v>
                </c:pt>
                <c:pt idx="72">
                  <c:v>64.799999999999926</c:v>
                </c:pt>
                <c:pt idx="73">
                  <c:v>65.699999999999932</c:v>
                </c:pt>
                <c:pt idx="74">
                  <c:v>66.599999999999937</c:v>
                </c:pt>
                <c:pt idx="75">
                  <c:v>67.499999999999943</c:v>
                </c:pt>
                <c:pt idx="76">
                  <c:v>68.399999999999949</c:v>
                </c:pt>
                <c:pt idx="77">
                  <c:v>69.299999999999955</c:v>
                </c:pt>
                <c:pt idx="78">
                  <c:v>70.19999999999996</c:v>
                </c:pt>
                <c:pt idx="79">
                  <c:v>71.099999999999966</c:v>
                </c:pt>
                <c:pt idx="80">
                  <c:v>71.999999999999972</c:v>
                </c:pt>
                <c:pt idx="81">
                  <c:v>72.899999999999977</c:v>
                </c:pt>
                <c:pt idx="82">
                  <c:v>73.799999999999983</c:v>
                </c:pt>
                <c:pt idx="83">
                  <c:v>74.699999999999989</c:v>
                </c:pt>
                <c:pt idx="84">
                  <c:v>75.599999999999994</c:v>
                </c:pt>
                <c:pt idx="85">
                  <c:v>76.5</c:v>
                </c:pt>
                <c:pt idx="86">
                  <c:v>77.400000000000006</c:v>
                </c:pt>
                <c:pt idx="87">
                  <c:v>78.300000000000011</c:v>
                </c:pt>
                <c:pt idx="88">
                  <c:v>79.200000000000017</c:v>
                </c:pt>
                <c:pt idx="89">
                  <c:v>80.100000000000023</c:v>
                </c:pt>
                <c:pt idx="90">
                  <c:v>81.000000000000028</c:v>
                </c:pt>
                <c:pt idx="91">
                  <c:v>81.900000000000034</c:v>
                </c:pt>
                <c:pt idx="92">
                  <c:v>82.80000000000004</c:v>
                </c:pt>
                <c:pt idx="93">
                  <c:v>83.700000000000045</c:v>
                </c:pt>
                <c:pt idx="94">
                  <c:v>84.600000000000051</c:v>
                </c:pt>
                <c:pt idx="95">
                  <c:v>85.500000000000057</c:v>
                </c:pt>
                <c:pt idx="96">
                  <c:v>86.400000000000063</c:v>
                </c:pt>
                <c:pt idx="97">
                  <c:v>87.300000000000068</c:v>
                </c:pt>
                <c:pt idx="98">
                  <c:v>88.200000000000074</c:v>
                </c:pt>
                <c:pt idx="99">
                  <c:v>89.10000000000008</c:v>
                </c:pt>
                <c:pt idx="100">
                  <c:v>90.000000000000085</c:v>
                </c:pt>
                <c:pt idx="101">
                  <c:v>90.900000000000091</c:v>
                </c:pt>
                <c:pt idx="102">
                  <c:v>91.800000000000097</c:v>
                </c:pt>
                <c:pt idx="103">
                  <c:v>92.700000000000102</c:v>
                </c:pt>
                <c:pt idx="104">
                  <c:v>93.600000000000108</c:v>
                </c:pt>
                <c:pt idx="105">
                  <c:v>94.500000000000114</c:v>
                </c:pt>
                <c:pt idx="106">
                  <c:v>95.400000000000119</c:v>
                </c:pt>
                <c:pt idx="107">
                  <c:v>96.300000000000125</c:v>
                </c:pt>
                <c:pt idx="108">
                  <c:v>97.200000000000131</c:v>
                </c:pt>
                <c:pt idx="109">
                  <c:v>98.100000000000136</c:v>
                </c:pt>
                <c:pt idx="110">
                  <c:v>99.000000000000142</c:v>
                </c:pt>
                <c:pt idx="111">
                  <c:v>99.900000000000148</c:v>
                </c:pt>
                <c:pt idx="112">
                  <c:v>100.80000000000015</c:v>
                </c:pt>
                <c:pt idx="113">
                  <c:v>101.70000000000016</c:v>
                </c:pt>
                <c:pt idx="114">
                  <c:v>102.60000000000016</c:v>
                </c:pt>
                <c:pt idx="115">
                  <c:v>103.50000000000017</c:v>
                </c:pt>
                <c:pt idx="116">
                  <c:v>104.40000000000018</c:v>
                </c:pt>
                <c:pt idx="117">
                  <c:v>105.30000000000018</c:v>
                </c:pt>
                <c:pt idx="118">
                  <c:v>106.20000000000019</c:v>
                </c:pt>
                <c:pt idx="119">
                  <c:v>107.10000000000019</c:v>
                </c:pt>
                <c:pt idx="120">
                  <c:v>108.0000000000002</c:v>
                </c:pt>
                <c:pt idx="121">
                  <c:v>108.9000000000002</c:v>
                </c:pt>
                <c:pt idx="122">
                  <c:v>109.80000000000021</c:v>
                </c:pt>
                <c:pt idx="123">
                  <c:v>110.70000000000022</c:v>
                </c:pt>
                <c:pt idx="124">
                  <c:v>111.60000000000022</c:v>
                </c:pt>
                <c:pt idx="125">
                  <c:v>112.50000000000023</c:v>
                </c:pt>
                <c:pt idx="126">
                  <c:v>113.40000000000023</c:v>
                </c:pt>
                <c:pt idx="127">
                  <c:v>114.30000000000024</c:v>
                </c:pt>
                <c:pt idx="128">
                  <c:v>115.20000000000024</c:v>
                </c:pt>
                <c:pt idx="129">
                  <c:v>116.10000000000025</c:v>
                </c:pt>
                <c:pt idx="130">
                  <c:v>117.00000000000026</c:v>
                </c:pt>
                <c:pt idx="131">
                  <c:v>117.90000000000026</c:v>
                </c:pt>
                <c:pt idx="132">
                  <c:v>118.80000000000027</c:v>
                </c:pt>
                <c:pt idx="133">
                  <c:v>119.70000000000027</c:v>
                </c:pt>
                <c:pt idx="134">
                  <c:v>120.60000000000028</c:v>
                </c:pt>
                <c:pt idx="135">
                  <c:v>121.50000000000028</c:v>
                </c:pt>
                <c:pt idx="136">
                  <c:v>122.40000000000029</c:v>
                </c:pt>
                <c:pt idx="137">
                  <c:v>123.3000000000003</c:v>
                </c:pt>
                <c:pt idx="138">
                  <c:v>124.2000000000003</c:v>
                </c:pt>
                <c:pt idx="139">
                  <c:v>125.10000000000031</c:v>
                </c:pt>
                <c:pt idx="140">
                  <c:v>126.00000000000031</c:v>
                </c:pt>
                <c:pt idx="141">
                  <c:v>126.90000000000032</c:v>
                </c:pt>
                <c:pt idx="142">
                  <c:v>127.80000000000032</c:v>
                </c:pt>
                <c:pt idx="143">
                  <c:v>128.70000000000033</c:v>
                </c:pt>
                <c:pt idx="144">
                  <c:v>129.60000000000034</c:v>
                </c:pt>
                <c:pt idx="145">
                  <c:v>130.50000000000034</c:v>
                </c:pt>
                <c:pt idx="146">
                  <c:v>131.40000000000035</c:v>
                </c:pt>
                <c:pt idx="147">
                  <c:v>132.30000000000035</c:v>
                </c:pt>
                <c:pt idx="148">
                  <c:v>133.20000000000036</c:v>
                </c:pt>
                <c:pt idx="149">
                  <c:v>134.10000000000036</c:v>
                </c:pt>
                <c:pt idx="150">
                  <c:v>135.00000000000037</c:v>
                </c:pt>
                <c:pt idx="151">
                  <c:v>135.90000000000038</c:v>
                </c:pt>
                <c:pt idx="152">
                  <c:v>136.80000000000038</c:v>
                </c:pt>
                <c:pt idx="153">
                  <c:v>137.70000000000039</c:v>
                </c:pt>
                <c:pt idx="154">
                  <c:v>138.60000000000039</c:v>
                </c:pt>
                <c:pt idx="155">
                  <c:v>139.5000000000004</c:v>
                </c:pt>
                <c:pt idx="156">
                  <c:v>140.4000000000004</c:v>
                </c:pt>
                <c:pt idx="157">
                  <c:v>141.30000000000041</c:v>
                </c:pt>
                <c:pt idx="158">
                  <c:v>142.20000000000041</c:v>
                </c:pt>
                <c:pt idx="159">
                  <c:v>143.10000000000042</c:v>
                </c:pt>
                <c:pt idx="160">
                  <c:v>144.00000000000043</c:v>
                </c:pt>
                <c:pt idx="161">
                  <c:v>144.90000000000043</c:v>
                </c:pt>
                <c:pt idx="162">
                  <c:v>145.80000000000044</c:v>
                </c:pt>
                <c:pt idx="163">
                  <c:v>146.70000000000044</c:v>
                </c:pt>
                <c:pt idx="164">
                  <c:v>147.60000000000045</c:v>
                </c:pt>
                <c:pt idx="165">
                  <c:v>148.50000000000045</c:v>
                </c:pt>
                <c:pt idx="166">
                  <c:v>149.40000000000046</c:v>
                </c:pt>
                <c:pt idx="167">
                  <c:v>150.30000000000047</c:v>
                </c:pt>
                <c:pt idx="168">
                  <c:v>151.20000000000047</c:v>
                </c:pt>
                <c:pt idx="169">
                  <c:v>152.10000000000048</c:v>
                </c:pt>
                <c:pt idx="170">
                  <c:v>153.00000000000048</c:v>
                </c:pt>
                <c:pt idx="171">
                  <c:v>153.90000000000049</c:v>
                </c:pt>
                <c:pt idx="172">
                  <c:v>154.80000000000049</c:v>
                </c:pt>
                <c:pt idx="173">
                  <c:v>155.7000000000005</c:v>
                </c:pt>
                <c:pt idx="174">
                  <c:v>156.60000000000051</c:v>
                </c:pt>
                <c:pt idx="175">
                  <c:v>157.50000000000051</c:v>
                </c:pt>
                <c:pt idx="176">
                  <c:v>158.40000000000052</c:v>
                </c:pt>
                <c:pt idx="177">
                  <c:v>159.30000000000052</c:v>
                </c:pt>
                <c:pt idx="178">
                  <c:v>160.20000000000053</c:v>
                </c:pt>
                <c:pt idx="179">
                  <c:v>161.10000000000053</c:v>
                </c:pt>
                <c:pt idx="180">
                  <c:v>162.00000000000054</c:v>
                </c:pt>
                <c:pt idx="181">
                  <c:v>162.90000000000055</c:v>
                </c:pt>
                <c:pt idx="182">
                  <c:v>163.80000000000055</c:v>
                </c:pt>
                <c:pt idx="183">
                  <c:v>164.70000000000056</c:v>
                </c:pt>
                <c:pt idx="184">
                  <c:v>165.60000000000056</c:v>
                </c:pt>
                <c:pt idx="185">
                  <c:v>166.50000000000057</c:v>
                </c:pt>
                <c:pt idx="186">
                  <c:v>167.40000000000057</c:v>
                </c:pt>
                <c:pt idx="187">
                  <c:v>168.30000000000058</c:v>
                </c:pt>
                <c:pt idx="188">
                  <c:v>169.20000000000059</c:v>
                </c:pt>
                <c:pt idx="189">
                  <c:v>170.10000000000059</c:v>
                </c:pt>
                <c:pt idx="190">
                  <c:v>171.0000000000006</c:v>
                </c:pt>
                <c:pt idx="191">
                  <c:v>171.9000000000006</c:v>
                </c:pt>
                <c:pt idx="192">
                  <c:v>172.80000000000061</c:v>
                </c:pt>
                <c:pt idx="193">
                  <c:v>173.70000000000061</c:v>
                </c:pt>
                <c:pt idx="194">
                  <c:v>174.60000000000062</c:v>
                </c:pt>
                <c:pt idx="195">
                  <c:v>175.50000000000063</c:v>
                </c:pt>
                <c:pt idx="196">
                  <c:v>176.40000000000063</c:v>
                </c:pt>
                <c:pt idx="197">
                  <c:v>177.30000000000064</c:v>
                </c:pt>
                <c:pt idx="198">
                  <c:v>178.20000000000064</c:v>
                </c:pt>
                <c:pt idx="199">
                  <c:v>179.10000000000065</c:v>
                </c:pt>
                <c:pt idx="200">
                  <c:v>180.00000000000065</c:v>
                </c:pt>
                <c:pt idx="201">
                  <c:v>180.90000000000066</c:v>
                </c:pt>
                <c:pt idx="202">
                  <c:v>181.80000000000067</c:v>
                </c:pt>
                <c:pt idx="203">
                  <c:v>182.70000000000067</c:v>
                </c:pt>
                <c:pt idx="204">
                  <c:v>183.60000000000068</c:v>
                </c:pt>
                <c:pt idx="205">
                  <c:v>184.50000000000068</c:v>
                </c:pt>
                <c:pt idx="206">
                  <c:v>185.40000000000069</c:v>
                </c:pt>
                <c:pt idx="207">
                  <c:v>186.30000000000069</c:v>
                </c:pt>
                <c:pt idx="208">
                  <c:v>187.2000000000007</c:v>
                </c:pt>
                <c:pt idx="209">
                  <c:v>188.1000000000007</c:v>
                </c:pt>
                <c:pt idx="210">
                  <c:v>189.00000000000071</c:v>
                </c:pt>
                <c:pt idx="211">
                  <c:v>189.90000000000072</c:v>
                </c:pt>
                <c:pt idx="212">
                  <c:v>190.80000000000072</c:v>
                </c:pt>
                <c:pt idx="213">
                  <c:v>191.70000000000073</c:v>
                </c:pt>
                <c:pt idx="214">
                  <c:v>192.60000000000073</c:v>
                </c:pt>
                <c:pt idx="215">
                  <c:v>193.50000000000074</c:v>
                </c:pt>
                <c:pt idx="216">
                  <c:v>194.40000000000074</c:v>
                </c:pt>
                <c:pt idx="217">
                  <c:v>195.30000000000075</c:v>
                </c:pt>
                <c:pt idx="218">
                  <c:v>196.20000000000076</c:v>
                </c:pt>
                <c:pt idx="219">
                  <c:v>197.10000000000076</c:v>
                </c:pt>
                <c:pt idx="220">
                  <c:v>198.00000000000077</c:v>
                </c:pt>
                <c:pt idx="221">
                  <c:v>198.90000000000077</c:v>
                </c:pt>
                <c:pt idx="222">
                  <c:v>199.80000000000078</c:v>
                </c:pt>
                <c:pt idx="223">
                  <c:v>200.70000000000078</c:v>
                </c:pt>
                <c:pt idx="224">
                  <c:v>201.60000000000079</c:v>
                </c:pt>
                <c:pt idx="225">
                  <c:v>202.5000000000008</c:v>
                </c:pt>
                <c:pt idx="226">
                  <c:v>203.4000000000008</c:v>
                </c:pt>
                <c:pt idx="227">
                  <c:v>204.30000000000081</c:v>
                </c:pt>
                <c:pt idx="228">
                  <c:v>205.20000000000081</c:v>
                </c:pt>
                <c:pt idx="229">
                  <c:v>206.10000000000082</c:v>
                </c:pt>
                <c:pt idx="230">
                  <c:v>207.00000000000082</c:v>
                </c:pt>
                <c:pt idx="231">
                  <c:v>207.90000000000083</c:v>
                </c:pt>
                <c:pt idx="232">
                  <c:v>208.80000000000084</c:v>
                </c:pt>
                <c:pt idx="233">
                  <c:v>209.70000000000084</c:v>
                </c:pt>
                <c:pt idx="234">
                  <c:v>210.60000000000085</c:v>
                </c:pt>
                <c:pt idx="235">
                  <c:v>211.50000000000085</c:v>
                </c:pt>
                <c:pt idx="236">
                  <c:v>212.40000000000086</c:v>
                </c:pt>
                <c:pt idx="237">
                  <c:v>213.30000000000086</c:v>
                </c:pt>
                <c:pt idx="238">
                  <c:v>214.20000000000087</c:v>
                </c:pt>
                <c:pt idx="239">
                  <c:v>215.10000000000088</c:v>
                </c:pt>
                <c:pt idx="240">
                  <c:v>216.00000000000088</c:v>
                </c:pt>
                <c:pt idx="241">
                  <c:v>216.90000000000089</c:v>
                </c:pt>
                <c:pt idx="242">
                  <c:v>217.80000000000089</c:v>
                </c:pt>
                <c:pt idx="243">
                  <c:v>218.7000000000009</c:v>
                </c:pt>
                <c:pt idx="244">
                  <c:v>219.6000000000009</c:v>
                </c:pt>
                <c:pt idx="245">
                  <c:v>220.50000000000091</c:v>
                </c:pt>
                <c:pt idx="246">
                  <c:v>221.40000000000092</c:v>
                </c:pt>
                <c:pt idx="247">
                  <c:v>222.30000000000092</c:v>
                </c:pt>
                <c:pt idx="248">
                  <c:v>223.20000000000093</c:v>
                </c:pt>
                <c:pt idx="249">
                  <c:v>224.10000000000093</c:v>
                </c:pt>
                <c:pt idx="250">
                  <c:v>225.00000000000094</c:v>
                </c:pt>
                <c:pt idx="251">
                  <c:v>225.90000000000094</c:v>
                </c:pt>
                <c:pt idx="252">
                  <c:v>226.80000000000095</c:v>
                </c:pt>
                <c:pt idx="253">
                  <c:v>227.70000000000095</c:v>
                </c:pt>
                <c:pt idx="254">
                  <c:v>228.60000000000096</c:v>
                </c:pt>
                <c:pt idx="255">
                  <c:v>229.50000000000097</c:v>
                </c:pt>
                <c:pt idx="256">
                  <c:v>230.40000000000097</c:v>
                </c:pt>
                <c:pt idx="257">
                  <c:v>231.30000000000098</c:v>
                </c:pt>
                <c:pt idx="258">
                  <c:v>232.20000000000098</c:v>
                </c:pt>
                <c:pt idx="259">
                  <c:v>233.10000000000099</c:v>
                </c:pt>
                <c:pt idx="260">
                  <c:v>234.00000000000099</c:v>
                </c:pt>
                <c:pt idx="261">
                  <c:v>234.900000000001</c:v>
                </c:pt>
                <c:pt idx="262">
                  <c:v>235.80000000000101</c:v>
                </c:pt>
                <c:pt idx="263">
                  <c:v>236.70000000000101</c:v>
                </c:pt>
                <c:pt idx="264">
                  <c:v>237.60000000000102</c:v>
                </c:pt>
                <c:pt idx="265">
                  <c:v>238.50000000000102</c:v>
                </c:pt>
                <c:pt idx="266">
                  <c:v>239.40000000000103</c:v>
                </c:pt>
                <c:pt idx="267">
                  <c:v>240.30000000000103</c:v>
                </c:pt>
                <c:pt idx="268">
                  <c:v>241.20000000000104</c:v>
                </c:pt>
                <c:pt idx="269">
                  <c:v>242.10000000000105</c:v>
                </c:pt>
                <c:pt idx="270">
                  <c:v>243.00000000000105</c:v>
                </c:pt>
                <c:pt idx="271">
                  <c:v>243.90000000000106</c:v>
                </c:pt>
                <c:pt idx="272">
                  <c:v>244.80000000000106</c:v>
                </c:pt>
                <c:pt idx="273">
                  <c:v>245.70000000000107</c:v>
                </c:pt>
                <c:pt idx="274">
                  <c:v>246.60000000000107</c:v>
                </c:pt>
                <c:pt idx="275">
                  <c:v>247.50000000000108</c:v>
                </c:pt>
                <c:pt idx="276">
                  <c:v>248.40000000000109</c:v>
                </c:pt>
                <c:pt idx="277">
                  <c:v>249.30000000000109</c:v>
                </c:pt>
                <c:pt idx="278">
                  <c:v>250.2000000000011</c:v>
                </c:pt>
                <c:pt idx="279">
                  <c:v>251.1000000000011</c:v>
                </c:pt>
                <c:pt idx="280">
                  <c:v>252.00000000000111</c:v>
                </c:pt>
                <c:pt idx="281">
                  <c:v>252.90000000000111</c:v>
                </c:pt>
                <c:pt idx="282">
                  <c:v>253.80000000000112</c:v>
                </c:pt>
                <c:pt idx="283">
                  <c:v>254.70000000000113</c:v>
                </c:pt>
                <c:pt idx="284">
                  <c:v>255.60000000000113</c:v>
                </c:pt>
                <c:pt idx="285">
                  <c:v>256.50000000000114</c:v>
                </c:pt>
                <c:pt idx="286">
                  <c:v>257.40000000000111</c:v>
                </c:pt>
                <c:pt idx="287">
                  <c:v>258.30000000000109</c:v>
                </c:pt>
                <c:pt idx="288">
                  <c:v>259.20000000000107</c:v>
                </c:pt>
                <c:pt idx="289">
                  <c:v>260.10000000000105</c:v>
                </c:pt>
                <c:pt idx="290">
                  <c:v>261.00000000000102</c:v>
                </c:pt>
                <c:pt idx="291">
                  <c:v>261.900000000001</c:v>
                </c:pt>
                <c:pt idx="292">
                  <c:v>262.80000000000098</c:v>
                </c:pt>
                <c:pt idx="293">
                  <c:v>263.70000000000095</c:v>
                </c:pt>
                <c:pt idx="294">
                  <c:v>264.60000000000093</c:v>
                </c:pt>
                <c:pt idx="295">
                  <c:v>265.50000000000091</c:v>
                </c:pt>
                <c:pt idx="296">
                  <c:v>266.40000000000089</c:v>
                </c:pt>
                <c:pt idx="297">
                  <c:v>267.30000000000086</c:v>
                </c:pt>
                <c:pt idx="298">
                  <c:v>268.20000000000084</c:v>
                </c:pt>
                <c:pt idx="299">
                  <c:v>269.10000000000082</c:v>
                </c:pt>
                <c:pt idx="300">
                  <c:v>270.0000000000008</c:v>
                </c:pt>
                <c:pt idx="301">
                  <c:v>270.90000000000077</c:v>
                </c:pt>
                <c:pt idx="302">
                  <c:v>271.80000000000075</c:v>
                </c:pt>
                <c:pt idx="303">
                  <c:v>272.70000000000073</c:v>
                </c:pt>
                <c:pt idx="304">
                  <c:v>273.6000000000007</c:v>
                </c:pt>
                <c:pt idx="305">
                  <c:v>274.50000000000068</c:v>
                </c:pt>
                <c:pt idx="306">
                  <c:v>275.40000000000066</c:v>
                </c:pt>
                <c:pt idx="307">
                  <c:v>276.30000000000064</c:v>
                </c:pt>
                <c:pt idx="308">
                  <c:v>277.20000000000061</c:v>
                </c:pt>
                <c:pt idx="309">
                  <c:v>278.10000000000059</c:v>
                </c:pt>
                <c:pt idx="310">
                  <c:v>279.00000000000057</c:v>
                </c:pt>
                <c:pt idx="311">
                  <c:v>279.90000000000055</c:v>
                </c:pt>
                <c:pt idx="312">
                  <c:v>280.80000000000052</c:v>
                </c:pt>
                <c:pt idx="313">
                  <c:v>281.7000000000005</c:v>
                </c:pt>
                <c:pt idx="314">
                  <c:v>282.60000000000048</c:v>
                </c:pt>
                <c:pt idx="315">
                  <c:v>283.50000000000045</c:v>
                </c:pt>
                <c:pt idx="316">
                  <c:v>284.40000000000043</c:v>
                </c:pt>
                <c:pt idx="317">
                  <c:v>285.30000000000041</c:v>
                </c:pt>
                <c:pt idx="318">
                  <c:v>286.20000000000039</c:v>
                </c:pt>
                <c:pt idx="319">
                  <c:v>287.10000000000036</c:v>
                </c:pt>
                <c:pt idx="320">
                  <c:v>288.00000000000034</c:v>
                </c:pt>
                <c:pt idx="321">
                  <c:v>288.90000000000032</c:v>
                </c:pt>
                <c:pt idx="322">
                  <c:v>289.8000000000003</c:v>
                </c:pt>
                <c:pt idx="323">
                  <c:v>290.70000000000027</c:v>
                </c:pt>
                <c:pt idx="324">
                  <c:v>291.60000000000025</c:v>
                </c:pt>
                <c:pt idx="325">
                  <c:v>292.50000000000023</c:v>
                </c:pt>
                <c:pt idx="326">
                  <c:v>293.4000000000002</c:v>
                </c:pt>
                <c:pt idx="327">
                  <c:v>294.30000000000018</c:v>
                </c:pt>
                <c:pt idx="328">
                  <c:v>295.20000000000016</c:v>
                </c:pt>
                <c:pt idx="329">
                  <c:v>296.10000000000014</c:v>
                </c:pt>
                <c:pt idx="330">
                  <c:v>297.00000000000011</c:v>
                </c:pt>
                <c:pt idx="331">
                  <c:v>297.90000000000009</c:v>
                </c:pt>
                <c:pt idx="332">
                  <c:v>298.80000000000007</c:v>
                </c:pt>
                <c:pt idx="333">
                  <c:v>299.70000000000005</c:v>
                </c:pt>
                <c:pt idx="334">
                  <c:v>300.60000000000002</c:v>
                </c:pt>
                <c:pt idx="335">
                  <c:v>301.5</c:v>
                </c:pt>
                <c:pt idx="336">
                  <c:v>302.39999999999998</c:v>
                </c:pt>
                <c:pt idx="337">
                  <c:v>303.29999999999995</c:v>
                </c:pt>
                <c:pt idx="338">
                  <c:v>304.19999999999993</c:v>
                </c:pt>
                <c:pt idx="339">
                  <c:v>305.09999999999991</c:v>
                </c:pt>
                <c:pt idx="340">
                  <c:v>305.99999999999989</c:v>
                </c:pt>
                <c:pt idx="341">
                  <c:v>306.89999999999986</c:v>
                </c:pt>
                <c:pt idx="342">
                  <c:v>307.79999999999984</c:v>
                </c:pt>
                <c:pt idx="343">
                  <c:v>308.69999999999982</c:v>
                </c:pt>
                <c:pt idx="344">
                  <c:v>309.5999999999998</c:v>
                </c:pt>
                <c:pt idx="345">
                  <c:v>310.49999999999977</c:v>
                </c:pt>
                <c:pt idx="346">
                  <c:v>311.39999999999975</c:v>
                </c:pt>
                <c:pt idx="347">
                  <c:v>312.29999999999973</c:v>
                </c:pt>
                <c:pt idx="348">
                  <c:v>313.1999999999997</c:v>
                </c:pt>
                <c:pt idx="349">
                  <c:v>314.09999999999968</c:v>
                </c:pt>
                <c:pt idx="350">
                  <c:v>314.99999999999966</c:v>
                </c:pt>
                <c:pt idx="351">
                  <c:v>315.89999999999964</c:v>
                </c:pt>
                <c:pt idx="352">
                  <c:v>316.79999999999961</c:v>
                </c:pt>
                <c:pt idx="353">
                  <c:v>317.69999999999959</c:v>
                </c:pt>
                <c:pt idx="354">
                  <c:v>318.59999999999957</c:v>
                </c:pt>
                <c:pt idx="355">
                  <c:v>319.49999999999955</c:v>
                </c:pt>
                <c:pt idx="356">
                  <c:v>320.39999999999952</c:v>
                </c:pt>
                <c:pt idx="357">
                  <c:v>321.2999999999995</c:v>
                </c:pt>
                <c:pt idx="358">
                  <c:v>322.19999999999948</c:v>
                </c:pt>
                <c:pt idx="359">
                  <c:v>323.09999999999945</c:v>
                </c:pt>
                <c:pt idx="360">
                  <c:v>323.99999999999943</c:v>
                </c:pt>
                <c:pt idx="361">
                  <c:v>324.89999999999941</c:v>
                </c:pt>
                <c:pt idx="362">
                  <c:v>325.79999999999939</c:v>
                </c:pt>
                <c:pt idx="363">
                  <c:v>326.69999999999936</c:v>
                </c:pt>
                <c:pt idx="364">
                  <c:v>327.59999999999934</c:v>
                </c:pt>
                <c:pt idx="365">
                  <c:v>328.49999999999932</c:v>
                </c:pt>
                <c:pt idx="366">
                  <c:v>329.3999999999993</c:v>
                </c:pt>
                <c:pt idx="367">
                  <c:v>330.29999999999927</c:v>
                </c:pt>
                <c:pt idx="368">
                  <c:v>331.19999999999925</c:v>
                </c:pt>
                <c:pt idx="369">
                  <c:v>332.09999999999923</c:v>
                </c:pt>
                <c:pt idx="370">
                  <c:v>332.9999999999992</c:v>
                </c:pt>
                <c:pt idx="371">
                  <c:v>333.89999999999918</c:v>
                </c:pt>
                <c:pt idx="372">
                  <c:v>334.79999999999916</c:v>
                </c:pt>
                <c:pt idx="373">
                  <c:v>335.69999999999914</c:v>
                </c:pt>
                <c:pt idx="374">
                  <c:v>336.59999999999911</c:v>
                </c:pt>
                <c:pt idx="375">
                  <c:v>337.49999999999909</c:v>
                </c:pt>
                <c:pt idx="376">
                  <c:v>338.39999999999907</c:v>
                </c:pt>
                <c:pt idx="377">
                  <c:v>339.29999999999905</c:v>
                </c:pt>
              </c:numCache>
            </c:numRef>
          </c:cat>
          <c:val>
            <c:numRef>
              <c:f>合成波のつくり方!$CG$43:$CG$420</c:f>
              <c:numCache>
                <c:formatCode>0.000</c:formatCode>
                <c:ptCount val="3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0.01</c:v>
                </c:pt>
                <c:pt idx="140">
                  <c:v>1.576E-2</c:v>
                </c:pt>
                <c:pt idx="141">
                  <c:v>2.4836436462591999E-2</c:v>
                </c:pt>
                <c:pt idx="142">
                  <c:v>3.9136851311988255E-2</c:v>
                </c:pt>
                <c:pt idx="143">
                  <c:v>6.1663051310226868E-2</c:v>
                </c:pt>
                <c:pt idx="144">
                  <c:v>9.7134519008965997E-2</c:v>
                </c:pt>
                <c:pt idx="145">
                  <c:v>0.1529605892182396</c:v>
                </c:pt>
                <c:pt idx="146">
                  <c:v>0.24074701497911147</c:v>
                </c:pt>
                <c:pt idx="147">
                  <c:v>0.37860715276804924</c:v>
                </c:pt>
                <c:pt idx="148">
                  <c:v>0.59464931629756712</c:v>
                </c:pt>
                <c:pt idx="149">
                  <c:v>0.93209518585927542</c:v>
                </c:pt>
                <c:pt idx="150">
                  <c:v>1.4564380583707315</c:v>
                </c:pt>
                <c:pt idx="151">
                  <c:v>2.264581974034984</c:v>
                </c:pt>
                <c:pt idx="152">
                  <c:v>3.4943504854690817</c:v>
                </c:pt>
                <c:pt idx="153">
                  <c:v>5.3288616100514794</c:v>
                </c:pt>
                <c:pt idx="154">
                  <c:v>7.9824084268260247</c:v>
                </c:pt>
                <c:pt idx="155">
                  <c:v>11.643101862387953</c:v>
                </c:pt>
                <c:pt idx="156">
                  <c:v>16.343468350879885</c:v>
                </c:pt>
                <c:pt idx="157">
                  <c:v>21.768238337435022</c:v>
                </c:pt>
                <c:pt idx="158">
                  <c:v>27.131222110372516</c:v>
                </c:pt>
                <c:pt idx="159">
                  <c:v>31.378634693322653</c:v>
                </c:pt>
                <c:pt idx="160">
                  <c:v>33.76929678744164</c:v>
                </c:pt>
                <c:pt idx="161">
                  <c:v>34.307058080742337</c:v>
                </c:pt>
                <c:pt idx="162">
                  <c:v>33.533240785841336</c:v>
                </c:pt>
                <c:pt idx="163">
                  <c:v>32.039685012658467</c:v>
                </c:pt>
                <c:pt idx="164">
                  <c:v>30.230288198291728</c:v>
                </c:pt>
                <c:pt idx="165">
                  <c:v>28.328177228510658</c:v>
                </c:pt>
                <c:pt idx="166">
                  <c:v>26.444981454682491</c:v>
                </c:pt>
                <c:pt idx="167">
                  <c:v>24.633362649051946</c:v>
                </c:pt>
                <c:pt idx="168">
                  <c:v>22.916344265984474</c:v>
                </c:pt>
                <c:pt idx="169">
                  <c:v>21.302202022289471</c:v>
                </c:pt>
                <c:pt idx="170">
                  <c:v>19.791860891181891</c:v>
                </c:pt>
                <c:pt idx="171">
                  <c:v>18.382597384564587</c:v>
                </c:pt>
                <c:pt idx="172">
                  <c:v>17.069926980813172</c:v>
                </c:pt>
                <c:pt idx="173">
                  <c:v>15.848585974600846</c:v>
                </c:pt>
                <c:pt idx="174">
                  <c:v>14.713050763961947</c:v>
                </c:pt>
                <c:pt idx="175">
                  <c:v>13.657814751345359</c:v>
                </c:pt>
                <c:pt idx="176">
                  <c:v>12.677535047572514</c:v>
                </c:pt>
                <c:pt idx="177">
                  <c:v>11.767107672697456</c:v>
                </c:pt>
                <c:pt idx="178">
                  <c:v>10.921702771447688</c:v>
                </c:pt>
                <c:pt idx="179">
                  <c:v>10.136777191282119</c:v>
                </c:pt>
                <c:pt idx="180">
                  <c:v>9.4080741915499662</c:v>
                </c:pt>
                <c:pt idx="181">
                  <c:v>8.7316158969652342</c:v>
                </c:pt>
                <c:pt idx="182">
                  <c:v>8.103691777124034</c:v>
                </c:pt>
                <c:pt idx="183">
                  <c:v>7.5208450969990643</c:v>
                </c:pt>
                <c:pt idx="184">
                  <c:v>6.979858501457505</c:v>
                </c:pt>
                <c:pt idx="185">
                  <c:v>6.4777394312001295</c:v>
                </c:pt>
                <c:pt idx="186">
                  <c:v>6.0117057857447325</c:v>
                </c:pt>
                <c:pt idx="187">
                  <c:v>5.5791720762346468</c:v>
                </c:pt>
                <c:pt idx="188">
                  <c:v>5.1777362036772283</c:v>
                </c:pt>
                <c:pt idx="189">
                  <c:v>4.8051669312643748</c:v>
                </c:pt>
                <c:pt idx="190">
                  <c:v>4.4593920774734181</c:v>
                </c:pt>
                <c:pt idx="191">
                  <c:v>4.1384874304326598</c:v>
                </c:pt>
                <c:pt idx="192">
                  <c:v>3.8406663678434971</c:v>
                </c:pt>
                <c:pt idx="193">
                  <c:v>3.5642701569986999</c:v>
                </c:pt>
                <c:pt idx="194">
                  <c:v>3.3077589038505595</c:v>
                </c:pt>
                <c:pt idx="195">
                  <c:v>3.0697031172029488</c:v>
                </c:pt>
                <c:pt idx="196">
                  <c:v>2.8487758529792613</c:v>
                </c:pt>
                <c:pt idx="197">
                  <c:v>2.6437454035317849</c:v>
                </c:pt>
                <c:pt idx="198">
                  <c:v>2.4534684976961052</c:v>
                </c:pt>
                <c:pt idx="199">
                  <c:v>2.2768839784829509</c:v>
                </c:pt>
                <c:pt idx="200">
                  <c:v>2.113006926756599</c:v>
                </c:pt>
                <c:pt idx="201">
                  <c:v>1.9609232008509794</c:v>
                </c:pt>
                <c:pt idx="202">
                  <c:v>1.8197843637399795</c:v>
                </c:pt>
                <c:pt idx="203">
                  <c:v>1.6888029710525865</c:v>
                </c:pt>
                <c:pt idx="204">
                  <c:v>1.5672481948705175</c:v>
                </c:pt>
                <c:pt idx="205">
                  <c:v>1.4544417598427539</c:v>
                </c:pt>
                <c:pt idx="206">
                  <c:v>1.3497541696835562</c:v>
                </c:pt>
                <c:pt idx="207">
                  <c:v>1.2526012035797605</c:v>
                </c:pt>
                <c:pt idx="208">
                  <c:v>1.1624406634152507</c:v>
                </c:pt>
                <c:pt idx="209">
                  <c:v>1.0787693540240852</c:v>
                </c:pt>
                <c:pt idx="210">
                  <c:v>1.0011202799093839</c:v>
                </c:pt>
                <c:pt idx="211">
                  <c:v>0.92906004301456746</c:v>
                </c:pt>
                <c:pt idx="212">
                  <c:v>0.86218642720953798</c:v>
                </c:pt>
                <c:pt idx="213">
                  <c:v>0.80012615616004445</c:v>
                </c:pt>
                <c:pt idx="214">
                  <c:v>0.74253281218725953</c:v>
                </c:pt>
                <c:pt idx="215">
                  <c:v>0.68908490460008143</c:v>
                </c:pt>
                <c:pt idx="216">
                  <c:v>0.6394840767984904</c:v>
                </c:pt>
                <c:pt idx="217">
                  <c:v>0.59345344220601104</c:v>
                </c:pt>
                <c:pt idx="218">
                  <c:v>0.55073603979644037</c:v>
                </c:pt>
                <c:pt idx="219">
                  <c:v>0.51109340063785225</c:v>
                </c:pt>
                <c:pt idx="220">
                  <c:v>0.47430421748869389</c:v>
                </c:pt>
                <c:pt idx="221">
                  <c:v>0.44016311004959885</c:v>
                </c:pt>
                <c:pt idx="222">
                  <c:v>0.40847947900324277</c:v>
                </c:pt>
                <c:pt idx="223">
                  <c:v>0.37907644246588518</c:v>
                </c:pt>
                <c:pt idx="224">
                  <c:v>0.35178984893073539</c:v>
                </c:pt>
                <c:pt idx="225">
                  <c:v>0.32646736120735753</c:v>
                </c:pt>
                <c:pt idx="226">
                  <c:v>0.30296760625523617</c:v>
                </c:pt>
                <c:pt idx="227">
                  <c:v>0.28115938617547098</c:v>
                </c:pt>
                <c:pt idx="228">
                  <c:v>0.26092094596431853</c:v>
                </c:pt>
                <c:pt idx="229">
                  <c:v>0.24213929394778844</c:v>
                </c:pt>
                <c:pt idx="230">
                  <c:v>0.2247095711094442</c:v>
                </c:pt>
                <c:pt idx="231">
                  <c:v>0.20853446579554458</c:v>
                </c:pt>
                <c:pt idx="232">
                  <c:v>0.19352367053418215</c:v>
                </c:pt>
                <c:pt idx="233">
                  <c:v>0.17959337793950819</c:v>
                </c:pt>
                <c:pt idx="234">
                  <c:v>0.16666581288976665</c:v>
                </c:pt>
                <c:pt idx="235">
                  <c:v>0.1546687983698912</c:v>
                </c:pt>
                <c:pt idx="236">
                  <c:v>0.14353535255695976</c:v>
                </c:pt>
                <c:pt idx="237">
                  <c:v>0.13320331490088569</c:v>
                </c:pt>
                <c:pt idx="238">
                  <c:v>0.12361499911431549</c:v>
                </c:pt>
                <c:pt idx="239">
                  <c:v>0.11471687113569233</c:v>
                </c:pt>
                <c:pt idx="240">
                  <c:v>0.10645925026866342</c:v>
                </c:pt>
                <c:pt idx="241">
                  <c:v>9.879603183022867E-2</c:v>
                </c:pt>
                <c:pt idx="242">
                  <c:v>9.1684429759963937E-2</c:v>
                </c:pt>
                <c:pt idx="243">
                  <c:v>8.5084737753970394E-2</c:v>
                </c:pt>
                <c:pt idx="244">
                  <c:v>7.8960107590519774E-2</c:v>
                </c:pt>
                <c:pt idx="245">
                  <c:v>7.3276343410257599E-2</c:v>
                </c:pt>
                <c:pt idx="246">
                  <c:v>6.800171080282516E-2</c:v>
                </c:pt>
                <c:pt idx="247">
                  <c:v>6.3106759634361964E-2</c:v>
                </c:pt>
                <c:pt idx="248">
                  <c:v>5.856415962701142E-2</c:v>
                </c:pt>
                <c:pt idx="249">
                  <c:v>5.4348547772701664E-2</c:v>
                </c:pt>
                <c:pt idx="250">
                  <c:v>5.0436386729505595E-2</c:v>
                </c:pt>
                <c:pt idx="251">
                  <c:v>4.6805833410167398E-2</c:v>
                </c:pt>
                <c:pt idx="252">
                  <c:v>4.3436617029258232E-2</c:v>
                </c:pt>
                <c:pt idx="253">
                  <c:v>4.030992592820809E-2</c:v>
                </c:pt>
                <c:pt idx="254">
                  <c:v>3.7408302546448245E-2</c:v>
                </c:pt>
                <c:pt idx="255">
                  <c:v>3.4715545952361988E-2</c:v>
                </c:pt>
                <c:pt idx="256">
                  <c:v>3.221662138993385E-2</c:v>
                </c:pt>
                <c:pt idx="257">
                  <c:v>2.989757633614468E-2</c:v>
                </c:pt>
                <c:pt idx="258">
                  <c:v>2.7745462600499649E-2</c:v>
                </c:pt>
                <c:pt idx="259">
                  <c:v>2.5748264031801322E-2</c:v>
                </c:pt>
                <c:pt idx="260">
                  <c:v>2.3894829428578512E-2</c:v>
                </c:pt>
                <c:pt idx="261">
                  <c:v>2.2174810278627867E-2</c:v>
                </c:pt>
                <c:pt idx="262">
                  <c:v>2.0578602980081535E-2</c:v>
                </c:pt>
                <c:pt idx="263">
                  <c:v>1.9097295221430676E-2</c:v>
                </c:pt>
                <c:pt idx="264">
                  <c:v>1.7722616221150872E-2</c:v>
                </c:pt>
                <c:pt idx="265">
                  <c:v>1.6446890549121105E-2</c:v>
                </c:pt>
                <c:pt idx="266">
                  <c:v>1.526299527202297E-2</c:v>
                </c:pt>
                <c:pt idx="267">
                  <c:v>1.4164320183462911E-2</c:v>
                </c:pt>
                <c:pt idx="268">
                  <c:v>1.3144730896780905E-2</c:v>
                </c:pt>
                <c:pt idx="269">
                  <c:v>1.2198534594490367E-2</c:v>
                </c:pt>
                <c:pt idx="270">
                  <c:v>1.1320448243125157E-2</c:v>
                </c:pt>
                <c:pt idx="271">
                  <c:v>1.0505569096033349E-2</c:v>
                </c:pt>
                <c:pt idx="272">
                  <c:v>9.7493473194305482E-3</c:v>
                </c:pt>
                <c:pt idx="273">
                  <c:v>9.0475605888793997E-3</c:v>
                </c:pt>
                <c:pt idx="274">
                  <c:v>8.396290514362581E-3</c:v>
                </c:pt>
                <c:pt idx="275">
                  <c:v>7.7919007623255222E-3</c:v>
                </c:pt>
                <c:pt idx="276">
                  <c:v>7.2310167525392122E-3</c:v>
                </c:pt>
                <c:pt idx="277">
                  <c:v>6.7105068164256855E-3</c:v>
                </c:pt>
                <c:pt idx="278">
                  <c:v>6.2274647116482059E-3</c:v>
                </c:pt>
                <c:pt idx="279">
                  <c:v>5.7791933953402755E-3</c:v>
                </c:pt>
                <c:pt idx="280">
                  <c:v>5.3631899653747072E-3</c:v>
                </c:pt>
                <c:pt idx="281">
                  <c:v>4.9771316855953219E-3</c:v>
                </c:pt>
                <c:pt idx="282">
                  <c:v>4.6188630169857513E-3</c:v>
                </c:pt>
                <c:pt idx="283">
                  <c:v>4.2863835823661522E-3</c:v>
                </c:pt>
                <c:pt idx="284">
                  <c:v>3.9778369974207157E-3</c:v>
                </c:pt>
                <c:pt idx="285">
                  <c:v>3.691500505695746E-3</c:v>
                </c:pt>
                <c:pt idx="286">
                  <c:v>3.4257753596968633E-3</c:v>
                </c:pt>
                <c:pt idx="287">
                  <c:v>3.1791778943795162E-3</c:v>
                </c:pt>
                <c:pt idx="288">
                  <c:v>2.9503312431928327E-3</c:v>
                </c:pt>
                <c:pt idx="289">
                  <c:v>2.7379576504243637E-3</c:v>
                </c:pt>
                <c:pt idx="290">
                  <c:v>2.5408713369226231E-3</c:v>
                </c:pt>
                <c:pt idx="291">
                  <c:v>2.3579718793639826E-3</c:v>
                </c:pt>
                <c:pt idx="292">
                  <c:v>2.1882380660977786E-3</c:v>
                </c:pt>
                <c:pt idx="293">
                  <c:v>2.0307221952643654E-3</c:v>
                </c:pt>
                <c:pt idx="294">
                  <c:v>1.8845447833502158E-3</c:v>
                </c:pt>
                <c:pt idx="295">
                  <c:v>1.7488896546357839E-3</c:v>
                </c:pt>
                <c:pt idx="296">
                  <c:v>1.6229993841184961E-3</c:v>
                </c:pt>
                <c:pt idx="297">
                  <c:v>1.5061710684668235E-3</c:v>
                </c:pt>
                <c:pt idx="298">
                  <c:v>1.3977524013929041E-3</c:v>
                </c:pt>
                <c:pt idx="299">
                  <c:v>1.2971380315308662E-3</c:v>
                </c:pt>
                <c:pt idx="300">
                  <c:v>1.2037661824853443E-3</c:v>
                </c:pt>
                <c:pt idx="301">
                  <c:v>1.1171155161784736E-3</c:v>
                </c:pt>
                <c:pt idx="302">
                  <c:v>1.0367022219820827E-3</c:v>
                </c:pt>
                <c:pt idx="303">
                  <c:v>9.6207731538245223E-4</c:v>
                </c:pt>
                <c:pt idx="304">
                  <c:v>8.9282413109491082E-4</c:v>
                </c:pt>
                <c:pt idx="305">
                  <c:v>8.2855599663123438E-4</c:v>
                </c:pt>
                <c:pt idx="306">
                  <c:v>7.6891407333035621E-4</c:v>
                </c:pt>
                <c:pt idx="307">
                  <c:v>7.135653527979111E-4</c:v>
                </c:pt>
                <c:pt idx="308">
                  <c:v>6.622007975678522E-4</c:v>
                </c:pt>
                <c:pt idx="309">
                  <c:v>6.1453361560462902E-4</c:v>
                </c:pt>
                <c:pt idx="310">
                  <c:v>5.7029765901170663E-4</c:v>
                </c:pt>
                <c:pt idx="311">
                  <c:v>5.2924593800569972E-4</c:v>
                </c:pt>
                <c:pt idx="312">
                  <c:v>4.9114924185897639E-4</c:v>
                </c:pt>
                <c:pt idx="313">
                  <c:v>4.5579485911083508E-4</c:v>
                </c:pt>
                <c:pt idx="314">
                  <c:v>4.2298538990161893E-4</c:v>
                </c:pt>
                <c:pt idx="315">
                  <c:v>3.9253764379849389E-4</c:v>
                </c:pt>
                <c:pt idx="316">
                  <c:v>3.6428161695895489E-4</c:v>
                </c:pt>
                <c:pt idx="317">
                  <c:v>3.3805954292110102E-4</c:v>
                </c:pt>
                <c:pt idx="318">
                  <c:v>3.1372501172081258E-4</c:v>
                </c:pt>
                <c:pt idx="319">
                  <c:v>2.9114215241746123E-4</c:v>
                </c:pt>
                <c:pt idx="320">
                  <c:v>2.701848744638231E-4</c:v>
                </c:pt>
                <c:pt idx="321">
                  <c:v>2.5073616368441812E-4</c:v>
                </c:pt>
                <c:pt idx="322">
                  <c:v>2.3268742893140144E-4</c:v>
                </c:pt>
                <c:pt idx="323">
                  <c:v>2.1593789577008983E-4</c:v>
                </c:pt>
                <c:pt idx="324">
                  <c:v>2.0039404380879164E-4</c:v>
                </c:pt>
                <c:pt idx="325">
                  <c:v>1.8596908453129616E-4</c:v>
                </c:pt>
                <c:pt idx="326">
                  <c:v>1.7258247671652214E-4</c:v>
                </c:pt>
                <c:pt idx="327">
                  <c:v>1.6015947673969172E-4</c:v>
                </c:pt>
                <c:pt idx="328">
                  <c:v>1.4863072124415497E-4</c:v>
                </c:pt>
                <c:pt idx="329">
                  <c:v>1.3793183985373061E-4</c:v>
                </c:pt>
                <c:pt idx="330">
                  <c:v>1.2800309576315821E-4</c:v>
                </c:pt>
                <c:pt idx="331">
                  <c:v>1.1878905219991342E-4</c:v>
                </c:pt>
                <c:pt idx="332">
                  <c:v>1.1023826289508904E-4</c:v>
                </c:pt>
                <c:pt idx="333">
                  <c:v>1.0230298483509902E-4</c:v>
                </c:pt>
                <c:pt idx="334">
                  <c:v>9.493891169036573E-5</c:v>
                </c:pt>
                <c:pt idx="335">
                  <c:v>8.8104926432600253E-5</c:v>
                </c:pt>
                <c:pt idx="336">
                  <c:v>8.1762871759424272E-5</c:v>
                </c:pt>
                <c:pt idx="337">
                  <c:v>7.5877337044508289E-5</c:v>
                </c:pt>
                <c:pt idx="338">
                  <c:v>7.041546062367078E-5</c:v>
                </c:pt>
                <c:pt idx="339">
                  <c:v>6.5346746313010504E-5</c:v>
                </c:pt>
                <c:pt idx="340">
                  <c:v>6.0642893134607917E-5</c:v>
                </c:pt>
                <c:pt idx="341">
                  <c:v>5.6277637299076003E-5</c:v>
                </c:pt>
                <c:pt idx="342">
                  <c:v>5.2226605562676065E-5</c:v>
                </c:pt>
                <c:pt idx="343">
                  <c:v>4.8467179140223646E-5</c:v>
                </c:pt>
                <c:pt idx="344">
                  <c:v>4.4978367413947542E-5</c:v>
                </c:pt>
                <c:pt idx="345">
                  <c:v>4.1740690733160126E-5</c:v>
                </c:pt>
                <c:pt idx="346">
                  <c:v>3.8736071650355506E-5</c:v>
                </c:pt>
                <c:pt idx="347">
                  <c:v>3.5947733986456358E-5</c:v>
                </c:pt>
                <c:pt idx="348">
                  <c:v>3.3360109161644119E-5</c:v>
                </c:pt>
                <c:pt idx="349">
                  <c:v>3.0958749268774335E-5</c:v>
                </c:pt>
                <c:pt idx="350">
                  <c:v>2.8730246404025772E-5</c:v>
                </c:pt>
                <c:pt idx="351">
                  <c:v>2.6662157804369171E-5</c:v>
                </c:pt>
                <c:pt idx="352">
                  <c:v>2.4742936373863418E-5</c:v>
                </c:pt>
                <c:pt idx="353">
                  <c:v>2.2961866210875403E-5</c:v>
                </c:pt>
                <c:pt idx="354">
                  <c:v>2.1309002776242204E-5</c:v>
                </c:pt>
                <c:pt idx="355">
                  <c:v>1.9775117368306788E-5</c:v>
                </c:pt>
                <c:pt idx="356">
                  <c:v>1.8351645594805691E-5</c:v>
                </c:pt>
                <c:pt idx="357">
                  <c:v>1.7030639553903399E-5</c:v>
                </c:pt>
                <c:pt idx="358">
                  <c:v>1.5804723457378013E-5</c:v>
                </c:pt>
                <c:pt idx="359">
                  <c:v>1.4667052448181959E-5</c:v>
                </c:pt>
                <c:pt idx="360">
                  <c:v>1.3611274382437097E-5</c:v>
                </c:pt>
                <c:pt idx="361">
                  <c:v>1.2631494362475461E-5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541-48FD-886A-83A22A6000C1}"/>
            </c:ext>
          </c:extLst>
        </c:ser>
        <c:ser>
          <c:idx val="4"/>
          <c:order val="5"/>
          <c:tx>
            <c:strRef>
              <c:f>合成波のつくり方!$CK$42</c:f>
              <c:strCache>
                <c:ptCount val="1"/>
                <c:pt idx="0">
                  <c:v>合成波</c:v>
                </c:pt>
              </c:strCache>
            </c:strRef>
          </c:tx>
          <c:spPr>
            <a:ln w="2222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合成波のつくり方!$CB$43:$CB$420</c:f>
              <c:numCache>
                <c:formatCode>#,##0_);[Red]\(#,##0\)</c:formatCode>
                <c:ptCount val="378"/>
                <c:pt idx="0">
                  <c:v>0</c:v>
                </c:pt>
                <c:pt idx="1">
                  <c:v>0.9</c:v>
                </c:pt>
                <c:pt idx="2">
                  <c:v>1.8</c:v>
                </c:pt>
                <c:pt idx="3">
                  <c:v>2.7</c:v>
                </c:pt>
                <c:pt idx="4">
                  <c:v>3.6</c:v>
                </c:pt>
                <c:pt idx="5">
                  <c:v>4.5</c:v>
                </c:pt>
                <c:pt idx="6">
                  <c:v>5.4</c:v>
                </c:pt>
                <c:pt idx="7">
                  <c:v>6.3000000000000007</c:v>
                </c:pt>
                <c:pt idx="8">
                  <c:v>7.2000000000000011</c:v>
                </c:pt>
                <c:pt idx="9">
                  <c:v>8.1000000000000014</c:v>
                </c:pt>
                <c:pt idx="10">
                  <c:v>9.0000000000000018</c:v>
                </c:pt>
                <c:pt idx="11">
                  <c:v>9.9000000000000021</c:v>
                </c:pt>
                <c:pt idx="12">
                  <c:v>10.800000000000002</c:v>
                </c:pt>
                <c:pt idx="13">
                  <c:v>11.700000000000003</c:v>
                </c:pt>
                <c:pt idx="14">
                  <c:v>12.600000000000003</c:v>
                </c:pt>
                <c:pt idx="15">
                  <c:v>13.500000000000004</c:v>
                </c:pt>
                <c:pt idx="16">
                  <c:v>14.400000000000004</c:v>
                </c:pt>
                <c:pt idx="17">
                  <c:v>15.300000000000004</c:v>
                </c:pt>
                <c:pt idx="18">
                  <c:v>16.200000000000003</c:v>
                </c:pt>
                <c:pt idx="19">
                  <c:v>17.100000000000001</c:v>
                </c:pt>
                <c:pt idx="20">
                  <c:v>18</c:v>
                </c:pt>
                <c:pt idx="21">
                  <c:v>18.899999999999999</c:v>
                </c:pt>
                <c:pt idx="22">
                  <c:v>19.799999999999997</c:v>
                </c:pt>
                <c:pt idx="23">
                  <c:v>20.699999999999996</c:v>
                </c:pt>
                <c:pt idx="24">
                  <c:v>21.599999999999994</c:v>
                </c:pt>
                <c:pt idx="25">
                  <c:v>22.499999999999993</c:v>
                </c:pt>
                <c:pt idx="26">
                  <c:v>23.399999999999991</c:v>
                </c:pt>
                <c:pt idx="27">
                  <c:v>24.29999999999999</c:v>
                </c:pt>
                <c:pt idx="28">
                  <c:v>25.199999999999989</c:v>
                </c:pt>
                <c:pt idx="29">
                  <c:v>26.099999999999987</c:v>
                </c:pt>
                <c:pt idx="30">
                  <c:v>26.999999999999986</c:v>
                </c:pt>
                <c:pt idx="31">
                  <c:v>27.899999999999984</c:v>
                </c:pt>
                <c:pt idx="32">
                  <c:v>28.799999999999983</c:v>
                </c:pt>
                <c:pt idx="33">
                  <c:v>29.699999999999982</c:v>
                </c:pt>
                <c:pt idx="34">
                  <c:v>30.59999999999998</c:v>
                </c:pt>
                <c:pt idx="35">
                  <c:v>31.499999999999979</c:v>
                </c:pt>
                <c:pt idx="36">
                  <c:v>32.399999999999977</c:v>
                </c:pt>
                <c:pt idx="37">
                  <c:v>33.299999999999976</c:v>
                </c:pt>
                <c:pt idx="38">
                  <c:v>34.199999999999974</c:v>
                </c:pt>
                <c:pt idx="39">
                  <c:v>35.099999999999973</c:v>
                </c:pt>
                <c:pt idx="40">
                  <c:v>35.999999999999972</c:v>
                </c:pt>
                <c:pt idx="41">
                  <c:v>36.89999999999997</c:v>
                </c:pt>
                <c:pt idx="42">
                  <c:v>37.799999999999969</c:v>
                </c:pt>
                <c:pt idx="43">
                  <c:v>38.699999999999967</c:v>
                </c:pt>
                <c:pt idx="44">
                  <c:v>39.599999999999966</c:v>
                </c:pt>
                <c:pt idx="45">
                  <c:v>40.499999999999964</c:v>
                </c:pt>
                <c:pt idx="46">
                  <c:v>41.399999999999963</c:v>
                </c:pt>
                <c:pt idx="47">
                  <c:v>42.299999999999962</c:v>
                </c:pt>
                <c:pt idx="48">
                  <c:v>43.19999999999996</c:v>
                </c:pt>
                <c:pt idx="49">
                  <c:v>44.099999999999959</c:v>
                </c:pt>
                <c:pt idx="50">
                  <c:v>44.999999999999957</c:v>
                </c:pt>
                <c:pt idx="51">
                  <c:v>45.899999999999956</c:v>
                </c:pt>
                <c:pt idx="52">
                  <c:v>46.799999999999955</c:v>
                </c:pt>
                <c:pt idx="53">
                  <c:v>47.699999999999953</c:v>
                </c:pt>
                <c:pt idx="54">
                  <c:v>48.599999999999952</c:v>
                </c:pt>
                <c:pt idx="55">
                  <c:v>49.49999999999995</c:v>
                </c:pt>
                <c:pt idx="56">
                  <c:v>50.399999999999949</c:v>
                </c:pt>
                <c:pt idx="57">
                  <c:v>51.299999999999947</c:v>
                </c:pt>
                <c:pt idx="58">
                  <c:v>52.199999999999946</c:v>
                </c:pt>
                <c:pt idx="59">
                  <c:v>53.099999999999945</c:v>
                </c:pt>
                <c:pt idx="60">
                  <c:v>53.999999999999943</c:v>
                </c:pt>
                <c:pt idx="61">
                  <c:v>54.899999999999942</c:v>
                </c:pt>
                <c:pt idx="62">
                  <c:v>55.79999999999994</c:v>
                </c:pt>
                <c:pt idx="63">
                  <c:v>56.699999999999939</c:v>
                </c:pt>
                <c:pt idx="64">
                  <c:v>57.599999999999937</c:v>
                </c:pt>
                <c:pt idx="65">
                  <c:v>58.499999999999936</c:v>
                </c:pt>
                <c:pt idx="66">
                  <c:v>59.399999999999935</c:v>
                </c:pt>
                <c:pt idx="67">
                  <c:v>60.299999999999933</c:v>
                </c:pt>
                <c:pt idx="68">
                  <c:v>61.199999999999932</c:v>
                </c:pt>
                <c:pt idx="69">
                  <c:v>62.09999999999993</c:v>
                </c:pt>
                <c:pt idx="70">
                  <c:v>62.999999999999929</c:v>
                </c:pt>
                <c:pt idx="71">
                  <c:v>63.899999999999928</c:v>
                </c:pt>
                <c:pt idx="72">
                  <c:v>64.799999999999926</c:v>
                </c:pt>
                <c:pt idx="73">
                  <c:v>65.699999999999932</c:v>
                </c:pt>
                <c:pt idx="74">
                  <c:v>66.599999999999937</c:v>
                </c:pt>
                <c:pt idx="75">
                  <c:v>67.499999999999943</c:v>
                </c:pt>
                <c:pt idx="76">
                  <c:v>68.399999999999949</c:v>
                </c:pt>
                <c:pt idx="77">
                  <c:v>69.299999999999955</c:v>
                </c:pt>
                <c:pt idx="78">
                  <c:v>70.19999999999996</c:v>
                </c:pt>
                <c:pt idx="79">
                  <c:v>71.099999999999966</c:v>
                </c:pt>
                <c:pt idx="80">
                  <c:v>71.999999999999972</c:v>
                </c:pt>
                <c:pt idx="81">
                  <c:v>72.899999999999977</c:v>
                </c:pt>
                <c:pt idx="82">
                  <c:v>73.799999999999983</c:v>
                </c:pt>
                <c:pt idx="83">
                  <c:v>74.699999999999989</c:v>
                </c:pt>
                <c:pt idx="84">
                  <c:v>75.599999999999994</c:v>
                </c:pt>
                <c:pt idx="85">
                  <c:v>76.5</c:v>
                </c:pt>
                <c:pt idx="86">
                  <c:v>77.400000000000006</c:v>
                </c:pt>
                <c:pt idx="87">
                  <c:v>78.300000000000011</c:v>
                </c:pt>
                <c:pt idx="88">
                  <c:v>79.200000000000017</c:v>
                </c:pt>
                <c:pt idx="89">
                  <c:v>80.100000000000023</c:v>
                </c:pt>
                <c:pt idx="90">
                  <c:v>81.000000000000028</c:v>
                </c:pt>
                <c:pt idx="91">
                  <c:v>81.900000000000034</c:v>
                </c:pt>
                <c:pt idx="92">
                  <c:v>82.80000000000004</c:v>
                </c:pt>
                <c:pt idx="93">
                  <c:v>83.700000000000045</c:v>
                </c:pt>
                <c:pt idx="94">
                  <c:v>84.600000000000051</c:v>
                </c:pt>
                <c:pt idx="95">
                  <c:v>85.500000000000057</c:v>
                </c:pt>
                <c:pt idx="96">
                  <c:v>86.400000000000063</c:v>
                </c:pt>
                <c:pt idx="97">
                  <c:v>87.300000000000068</c:v>
                </c:pt>
                <c:pt idx="98">
                  <c:v>88.200000000000074</c:v>
                </c:pt>
                <c:pt idx="99">
                  <c:v>89.10000000000008</c:v>
                </c:pt>
                <c:pt idx="100">
                  <c:v>90.000000000000085</c:v>
                </c:pt>
                <c:pt idx="101">
                  <c:v>90.900000000000091</c:v>
                </c:pt>
                <c:pt idx="102">
                  <c:v>91.800000000000097</c:v>
                </c:pt>
                <c:pt idx="103">
                  <c:v>92.700000000000102</c:v>
                </c:pt>
                <c:pt idx="104">
                  <c:v>93.600000000000108</c:v>
                </c:pt>
                <c:pt idx="105">
                  <c:v>94.500000000000114</c:v>
                </c:pt>
                <c:pt idx="106">
                  <c:v>95.400000000000119</c:v>
                </c:pt>
                <c:pt idx="107">
                  <c:v>96.300000000000125</c:v>
                </c:pt>
                <c:pt idx="108">
                  <c:v>97.200000000000131</c:v>
                </c:pt>
                <c:pt idx="109">
                  <c:v>98.100000000000136</c:v>
                </c:pt>
                <c:pt idx="110">
                  <c:v>99.000000000000142</c:v>
                </c:pt>
                <c:pt idx="111">
                  <c:v>99.900000000000148</c:v>
                </c:pt>
                <c:pt idx="112">
                  <c:v>100.80000000000015</c:v>
                </c:pt>
                <c:pt idx="113">
                  <c:v>101.70000000000016</c:v>
                </c:pt>
                <c:pt idx="114">
                  <c:v>102.60000000000016</c:v>
                </c:pt>
                <c:pt idx="115">
                  <c:v>103.50000000000017</c:v>
                </c:pt>
                <c:pt idx="116">
                  <c:v>104.40000000000018</c:v>
                </c:pt>
                <c:pt idx="117">
                  <c:v>105.30000000000018</c:v>
                </c:pt>
                <c:pt idx="118">
                  <c:v>106.20000000000019</c:v>
                </c:pt>
                <c:pt idx="119">
                  <c:v>107.10000000000019</c:v>
                </c:pt>
                <c:pt idx="120">
                  <c:v>108.0000000000002</c:v>
                </c:pt>
                <c:pt idx="121">
                  <c:v>108.9000000000002</c:v>
                </c:pt>
                <c:pt idx="122">
                  <c:v>109.80000000000021</c:v>
                </c:pt>
                <c:pt idx="123">
                  <c:v>110.70000000000022</c:v>
                </c:pt>
                <c:pt idx="124">
                  <c:v>111.60000000000022</c:v>
                </c:pt>
                <c:pt idx="125">
                  <c:v>112.50000000000023</c:v>
                </c:pt>
                <c:pt idx="126">
                  <c:v>113.40000000000023</c:v>
                </c:pt>
                <c:pt idx="127">
                  <c:v>114.30000000000024</c:v>
                </c:pt>
                <c:pt idx="128">
                  <c:v>115.20000000000024</c:v>
                </c:pt>
                <c:pt idx="129">
                  <c:v>116.10000000000025</c:v>
                </c:pt>
                <c:pt idx="130">
                  <c:v>117.00000000000026</c:v>
                </c:pt>
                <c:pt idx="131">
                  <c:v>117.90000000000026</c:v>
                </c:pt>
                <c:pt idx="132">
                  <c:v>118.80000000000027</c:v>
                </c:pt>
                <c:pt idx="133">
                  <c:v>119.70000000000027</c:v>
                </c:pt>
                <c:pt idx="134">
                  <c:v>120.60000000000028</c:v>
                </c:pt>
                <c:pt idx="135">
                  <c:v>121.50000000000028</c:v>
                </c:pt>
                <c:pt idx="136">
                  <c:v>122.40000000000029</c:v>
                </c:pt>
                <c:pt idx="137">
                  <c:v>123.3000000000003</c:v>
                </c:pt>
                <c:pt idx="138">
                  <c:v>124.2000000000003</c:v>
                </c:pt>
                <c:pt idx="139">
                  <c:v>125.10000000000031</c:v>
                </c:pt>
                <c:pt idx="140">
                  <c:v>126.00000000000031</c:v>
                </c:pt>
                <c:pt idx="141">
                  <c:v>126.90000000000032</c:v>
                </c:pt>
                <c:pt idx="142">
                  <c:v>127.80000000000032</c:v>
                </c:pt>
                <c:pt idx="143">
                  <c:v>128.70000000000033</c:v>
                </c:pt>
                <c:pt idx="144">
                  <c:v>129.60000000000034</c:v>
                </c:pt>
                <c:pt idx="145">
                  <c:v>130.50000000000034</c:v>
                </c:pt>
                <c:pt idx="146">
                  <c:v>131.40000000000035</c:v>
                </c:pt>
                <c:pt idx="147">
                  <c:v>132.30000000000035</c:v>
                </c:pt>
                <c:pt idx="148">
                  <c:v>133.20000000000036</c:v>
                </c:pt>
                <c:pt idx="149">
                  <c:v>134.10000000000036</c:v>
                </c:pt>
                <c:pt idx="150">
                  <c:v>135.00000000000037</c:v>
                </c:pt>
                <c:pt idx="151">
                  <c:v>135.90000000000038</c:v>
                </c:pt>
                <c:pt idx="152">
                  <c:v>136.80000000000038</c:v>
                </c:pt>
                <c:pt idx="153">
                  <c:v>137.70000000000039</c:v>
                </c:pt>
                <c:pt idx="154">
                  <c:v>138.60000000000039</c:v>
                </c:pt>
                <c:pt idx="155">
                  <c:v>139.5000000000004</c:v>
                </c:pt>
                <c:pt idx="156">
                  <c:v>140.4000000000004</c:v>
                </c:pt>
                <c:pt idx="157">
                  <c:v>141.30000000000041</c:v>
                </c:pt>
                <c:pt idx="158">
                  <c:v>142.20000000000041</c:v>
                </c:pt>
                <c:pt idx="159">
                  <c:v>143.10000000000042</c:v>
                </c:pt>
                <c:pt idx="160">
                  <c:v>144.00000000000043</c:v>
                </c:pt>
                <c:pt idx="161">
                  <c:v>144.90000000000043</c:v>
                </c:pt>
                <c:pt idx="162">
                  <c:v>145.80000000000044</c:v>
                </c:pt>
                <c:pt idx="163">
                  <c:v>146.70000000000044</c:v>
                </c:pt>
                <c:pt idx="164">
                  <c:v>147.60000000000045</c:v>
                </c:pt>
                <c:pt idx="165">
                  <c:v>148.50000000000045</c:v>
                </c:pt>
                <c:pt idx="166">
                  <c:v>149.40000000000046</c:v>
                </c:pt>
                <c:pt idx="167">
                  <c:v>150.30000000000047</c:v>
                </c:pt>
                <c:pt idx="168">
                  <c:v>151.20000000000047</c:v>
                </c:pt>
                <c:pt idx="169">
                  <c:v>152.10000000000048</c:v>
                </c:pt>
                <c:pt idx="170">
                  <c:v>153.00000000000048</c:v>
                </c:pt>
                <c:pt idx="171">
                  <c:v>153.90000000000049</c:v>
                </c:pt>
                <c:pt idx="172">
                  <c:v>154.80000000000049</c:v>
                </c:pt>
                <c:pt idx="173">
                  <c:v>155.7000000000005</c:v>
                </c:pt>
                <c:pt idx="174">
                  <c:v>156.60000000000051</c:v>
                </c:pt>
                <c:pt idx="175">
                  <c:v>157.50000000000051</c:v>
                </c:pt>
                <c:pt idx="176">
                  <c:v>158.40000000000052</c:v>
                </c:pt>
                <c:pt idx="177">
                  <c:v>159.30000000000052</c:v>
                </c:pt>
                <c:pt idx="178">
                  <c:v>160.20000000000053</c:v>
                </c:pt>
                <c:pt idx="179">
                  <c:v>161.10000000000053</c:v>
                </c:pt>
                <c:pt idx="180">
                  <c:v>162.00000000000054</c:v>
                </c:pt>
                <c:pt idx="181">
                  <c:v>162.90000000000055</c:v>
                </c:pt>
                <c:pt idx="182">
                  <c:v>163.80000000000055</c:v>
                </c:pt>
                <c:pt idx="183">
                  <c:v>164.70000000000056</c:v>
                </c:pt>
                <c:pt idx="184">
                  <c:v>165.60000000000056</c:v>
                </c:pt>
                <c:pt idx="185">
                  <c:v>166.50000000000057</c:v>
                </c:pt>
                <c:pt idx="186">
                  <c:v>167.40000000000057</c:v>
                </c:pt>
                <c:pt idx="187">
                  <c:v>168.30000000000058</c:v>
                </c:pt>
                <c:pt idx="188">
                  <c:v>169.20000000000059</c:v>
                </c:pt>
                <c:pt idx="189">
                  <c:v>170.10000000000059</c:v>
                </c:pt>
                <c:pt idx="190">
                  <c:v>171.0000000000006</c:v>
                </c:pt>
                <c:pt idx="191">
                  <c:v>171.9000000000006</c:v>
                </c:pt>
                <c:pt idx="192">
                  <c:v>172.80000000000061</c:v>
                </c:pt>
                <c:pt idx="193">
                  <c:v>173.70000000000061</c:v>
                </c:pt>
                <c:pt idx="194">
                  <c:v>174.60000000000062</c:v>
                </c:pt>
                <c:pt idx="195">
                  <c:v>175.50000000000063</c:v>
                </c:pt>
                <c:pt idx="196">
                  <c:v>176.40000000000063</c:v>
                </c:pt>
                <c:pt idx="197">
                  <c:v>177.30000000000064</c:v>
                </c:pt>
                <c:pt idx="198">
                  <c:v>178.20000000000064</c:v>
                </c:pt>
                <c:pt idx="199">
                  <c:v>179.10000000000065</c:v>
                </c:pt>
                <c:pt idx="200">
                  <c:v>180.00000000000065</c:v>
                </c:pt>
                <c:pt idx="201">
                  <c:v>180.90000000000066</c:v>
                </c:pt>
                <c:pt idx="202">
                  <c:v>181.80000000000067</c:v>
                </c:pt>
                <c:pt idx="203">
                  <c:v>182.70000000000067</c:v>
                </c:pt>
                <c:pt idx="204">
                  <c:v>183.60000000000068</c:v>
                </c:pt>
                <c:pt idx="205">
                  <c:v>184.50000000000068</c:v>
                </c:pt>
                <c:pt idx="206">
                  <c:v>185.40000000000069</c:v>
                </c:pt>
                <c:pt idx="207">
                  <c:v>186.30000000000069</c:v>
                </c:pt>
                <c:pt idx="208">
                  <c:v>187.2000000000007</c:v>
                </c:pt>
                <c:pt idx="209">
                  <c:v>188.1000000000007</c:v>
                </c:pt>
                <c:pt idx="210">
                  <c:v>189.00000000000071</c:v>
                </c:pt>
                <c:pt idx="211">
                  <c:v>189.90000000000072</c:v>
                </c:pt>
                <c:pt idx="212">
                  <c:v>190.80000000000072</c:v>
                </c:pt>
                <c:pt idx="213">
                  <c:v>191.70000000000073</c:v>
                </c:pt>
                <c:pt idx="214">
                  <c:v>192.60000000000073</c:v>
                </c:pt>
                <c:pt idx="215">
                  <c:v>193.50000000000074</c:v>
                </c:pt>
                <c:pt idx="216">
                  <c:v>194.40000000000074</c:v>
                </c:pt>
                <c:pt idx="217">
                  <c:v>195.30000000000075</c:v>
                </c:pt>
                <c:pt idx="218">
                  <c:v>196.20000000000076</c:v>
                </c:pt>
                <c:pt idx="219">
                  <c:v>197.10000000000076</c:v>
                </c:pt>
                <c:pt idx="220">
                  <c:v>198.00000000000077</c:v>
                </c:pt>
                <c:pt idx="221">
                  <c:v>198.90000000000077</c:v>
                </c:pt>
                <c:pt idx="222">
                  <c:v>199.80000000000078</c:v>
                </c:pt>
                <c:pt idx="223">
                  <c:v>200.70000000000078</c:v>
                </c:pt>
                <c:pt idx="224">
                  <c:v>201.60000000000079</c:v>
                </c:pt>
                <c:pt idx="225">
                  <c:v>202.5000000000008</c:v>
                </c:pt>
                <c:pt idx="226">
                  <c:v>203.4000000000008</c:v>
                </c:pt>
                <c:pt idx="227">
                  <c:v>204.30000000000081</c:v>
                </c:pt>
                <c:pt idx="228">
                  <c:v>205.20000000000081</c:v>
                </c:pt>
                <c:pt idx="229">
                  <c:v>206.10000000000082</c:v>
                </c:pt>
                <c:pt idx="230">
                  <c:v>207.00000000000082</c:v>
                </c:pt>
                <c:pt idx="231">
                  <c:v>207.90000000000083</c:v>
                </c:pt>
                <c:pt idx="232">
                  <c:v>208.80000000000084</c:v>
                </c:pt>
                <c:pt idx="233">
                  <c:v>209.70000000000084</c:v>
                </c:pt>
                <c:pt idx="234">
                  <c:v>210.60000000000085</c:v>
                </c:pt>
                <c:pt idx="235">
                  <c:v>211.50000000000085</c:v>
                </c:pt>
                <c:pt idx="236">
                  <c:v>212.40000000000086</c:v>
                </c:pt>
                <c:pt idx="237">
                  <c:v>213.30000000000086</c:v>
                </c:pt>
                <c:pt idx="238">
                  <c:v>214.20000000000087</c:v>
                </c:pt>
                <c:pt idx="239">
                  <c:v>215.10000000000088</c:v>
                </c:pt>
                <c:pt idx="240">
                  <c:v>216.00000000000088</c:v>
                </c:pt>
                <c:pt idx="241">
                  <c:v>216.90000000000089</c:v>
                </c:pt>
                <c:pt idx="242">
                  <c:v>217.80000000000089</c:v>
                </c:pt>
                <c:pt idx="243">
                  <c:v>218.7000000000009</c:v>
                </c:pt>
                <c:pt idx="244">
                  <c:v>219.6000000000009</c:v>
                </c:pt>
                <c:pt idx="245">
                  <c:v>220.50000000000091</c:v>
                </c:pt>
                <c:pt idx="246">
                  <c:v>221.40000000000092</c:v>
                </c:pt>
                <c:pt idx="247">
                  <c:v>222.30000000000092</c:v>
                </c:pt>
                <c:pt idx="248">
                  <c:v>223.20000000000093</c:v>
                </c:pt>
                <c:pt idx="249">
                  <c:v>224.10000000000093</c:v>
                </c:pt>
                <c:pt idx="250">
                  <c:v>225.00000000000094</c:v>
                </c:pt>
                <c:pt idx="251">
                  <c:v>225.90000000000094</c:v>
                </c:pt>
                <c:pt idx="252">
                  <c:v>226.80000000000095</c:v>
                </c:pt>
                <c:pt idx="253">
                  <c:v>227.70000000000095</c:v>
                </c:pt>
                <c:pt idx="254">
                  <c:v>228.60000000000096</c:v>
                </c:pt>
                <c:pt idx="255">
                  <c:v>229.50000000000097</c:v>
                </c:pt>
                <c:pt idx="256">
                  <c:v>230.40000000000097</c:v>
                </c:pt>
                <c:pt idx="257">
                  <c:v>231.30000000000098</c:v>
                </c:pt>
                <c:pt idx="258">
                  <c:v>232.20000000000098</c:v>
                </c:pt>
                <c:pt idx="259">
                  <c:v>233.10000000000099</c:v>
                </c:pt>
                <c:pt idx="260">
                  <c:v>234.00000000000099</c:v>
                </c:pt>
                <c:pt idx="261">
                  <c:v>234.900000000001</c:v>
                </c:pt>
                <c:pt idx="262">
                  <c:v>235.80000000000101</c:v>
                </c:pt>
                <c:pt idx="263">
                  <c:v>236.70000000000101</c:v>
                </c:pt>
                <c:pt idx="264">
                  <c:v>237.60000000000102</c:v>
                </c:pt>
                <c:pt idx="265">
                  <c:v>238.50000000000102</c:v>
                </c:pt>
                <c:pt idx="266">
                  <c:v>239.40000000000103</c:v>
                </c:pt>
                <c:pt idx="267">
                  <c:v>240.30000000000103</c:v>
                </c:pt>
                <c:pt idx="268">
                  <c:v>241.20000000000104</c:v>
                </c:pt>
                <c:pt idx="269">
                  <c:v>242.10000000000105</c:v>
                </c:pt>
                <c:pt idx="270">
                  <c:v>243.00000000000105</c:v>
                </c:pt>
                <c:pt idx="271">
                  <c:v>243.90000000000106</c:v>
                </c:pt>
                <c:pt idx="272">
                  <c:v>244.80000000000106</c:v>
                </c:pt>
                <c:pt idx="273">
                  <c:v>245.70000000000107</c:v>
                </c:pt>
                <c:pt idx="274">
                  <c:v>246.60000000000107</c:v>
                </c:pt>
                <c:pt idx="275">
                  <c:v>247.50000000000108</c:v>
                </c:pt>
                <c:pt idx="276">
                  <c:v>248.40000000000109</c:v>
                </c:pt>
                <c:pt idx="277">
                  <c:v>249.30000000000109</c:v>
                </c:pt>
                <c:pt idx="278">
                  <c:v>250.2000000000011</c:v>
                </c:pt>
                <c:pt idx="279">
                  <c:v>251.1000000000011</c:v>
                </c:pt>
                <c:pt idx="280">
                  <c:v>252.00000000000111</c:v>
                </c:pt>
                <c:pt idx="281">
                  <c:v>252.90000000000111</c:v>
                </c:pt>
                <c:pt idx="282">
                  <c:v>253.80000000000112</c:v>
                </c:pt>
                <c:pt idx="283">
                  <c:v>254.70000000000113</c:v>
                </c:pt>
                <c:pt idx="284">
                  <c:v>255.60000000000113</c:v>
                </c:pt>
                <c:pt idx="285">
                  <c:v>256.50000000000114</c:v>
                </c:pt>
                <c:pt idx="286">
                  <c:v>257.40000000000111</c:v>
                </c:pt>
                <c:pt idx="287">
                  <c:v>258.30000000000109</c:v>
                </c:pt>
                <c:pt idx="288">
                  <c:v>259.20000000000107</c:v>
                </c:pt>
                <c:pt idx="289">
                  <c:v>260.10000000000105</c:v>
                </c:pt>
                <c:pt idx="290">
                  <c:v>261.00000000000102</c:v>
                </c:pt>
                <c:pt idx="291">
                  <c:v>261.900000000001</c:v>
                </c:pt>
                <c:pt idx="292">
                  <c:v>262.80000000000098</c:v>
                </c:pt>
                <c:pt idx="293">
                  <c:v>263.70000000000095</c:v>
                </c:pt>
                <c:pt idx="294">
                  <c:v>264.60000000000093</c:v>
                </c:pt>
                <c:pt idx="295">
                  <c:v>265.50000000000091</c:v>
                </c:pt>
                <c:pt idx="296">
                  <c:v>266.40000000000089</c:v>
                </c:pt>
                <c:pt idx="297">
                  <c:v>267.30000000000086</c:v>
                </c:pt>
                <c:pt idx="298">
                  <c:v>268.20000000000084</c:v>
                </c:pt>
                <c:pt idx="299">
                  <c:v>269.10000000000082</c:v>
                </c:pt>
                <c:pt idx="300">
                  <c:v>270.0000000000008</c:v>
                </c:pt>
                <c:pt idx="301">
                  <c:v>270.90000000000077</c:v>
                </c:pt>
                <c:pt idx="302">
                  <c:v>271.80000000000075</c:v>
                </c:pt>
                <c:pt idx="303">
                  <c:v>272.70000000000073</c:v>
                </c:pt>
                <c:pt idx="304">
                  <c:v>273.6000000000007</c:v>
                </c:pt>
                <c:pt idx="305">
                  <c:v>274.50000000000068</c:v>
                </c:pt>
                <c:pt idx="306">
                  <c:v>275.40000000000066</c:v>
                </c:pt>
                <c:pt idx="307">
                  <c:v>276.30000000000064</c:v>
                </c:pt>
                <c:pt idx="308">
                  <c:v>277.20000000000061</c:v>
                </c:pt>
                <c:pt idx="309">
                  <c:v>278.10000000000059</c:v>
                </c:pt>
                <c:pt idx="310">
                  <c:v>279.00000000000057</c:v>
                </c:pt>
                <c:pt idx="311">
                  <c:v>279.90000000000055</c:v>
                </c:pt>
                <c:pt idx="312">
                  <c:v>280.80000000000052</c:v>
                </c:pt>
                <c:pt idx="313">
                  <c:v>281.7000000000005</c:v>
                </c:pt>
                <c:pt idx="314">
                  <c:v>282.60000000000048</c:v>
                </c:pt>
                <c:pt idx="315">
                  <c:v>283.50000000000045</c:v>
                </c:pt>
                <c:pt idx="316">
                  <c:v>284.40000000000043</c:v>
                </c:pt>
                <c:pt idx="317">
                  <c:v>285.30000000000041</c:v>
                </c:pt>
                <c:pt idx="318">
                  <c:v>286.20000000000039</c:v>
                </c:pt>
                <c:pt idx="319">
                  <c:v>287.10000000000036</c:v>
                </c:pt>
                <c:pt idx="320">
                  <c:v>288.00000000000034</c:v>
                </c:pt>
                <c:pt idx="321">
                  <c:v>288.90000000000032</c:v>
                </c:pt>
                <c:pt idx="322">
                  <c:v>289.8000000000003</c:v>
                </c:pt>
                <c:pt idx="323">
                  <c:v>290.70000000000027</c:v>
                </c:pt>
                <c:pt idx="324">
                  <c:v>291.60000000000025</c:v>
                </c:pt>
                <c:pt idx="325">
                  <c:v>292.50000000000023</c:v>
                </c:pt>
                <c:pt idx="326">
                  <c:v>293.4000000000002</c:v>
                </c:pt>
                <c:pt idx="327">
                  <c:v>294.30000000000018</c:v>
                </c:pt>
                <c:pt idx="328">
                  <c:v>295.20000000000016</c:v>
                </c:pt>
                <c:pt idx="329">
                  <c:v>296.10000000000014</c:v>
                </c:pt>
                <c:pt idx="330">
                  <c:v>297.00000000000011</c:v>
                </c:pt>
                <c:pt idx="331">
                  <c:v>297.90000000000009</c:v>
                </c:pt>
                <c:pt idx="332">
                  <c:v>298.80000000000007</c:v>
                </c:pt>
                <c:pt idx="333">
                  <c:v>299.70000000000005</c:v>
                </c:pt>
                <c:pt idx="334">
                  <c:v>300.60000000000002</c:v>
                </c:pt>
                <c:pt idx="335">
                  <c:v>301.5</c:v>
                </c:pt>
                <c:pt idx="336">
                  <c:v>302.39999999999998</c:v>
                </c:pt>
                <c:pt idx="337">
                  <c:v>303.29999999999995</c:v>
                </c:pt>
                <c:pt idx="338">
                  <c:v>304.19999999999993</c:v>
                </c:pt>
                <c:pt idx="339">
                  <c:v>305.09999999999991</c:v>
                </c:pt>
                <c:pt idx="340">
                  <c:v>305.99999999999989</c:v>
                </c:pt>
                <c:pt idx="341">
                  <c:v>306.89999999999986</c:v>
                </c:pt>
                <c:pt idx="342">
                  <c:v>307.79999999999984</c:v>
                </c:pt>
                <c:pt idx="343">
                  <c:v>308.69999999999982</c:v>
                </c:pt>
                <c:pt idx="344">
                  <c:v>309.5999999999998</c:v>
                </c:pt>
                <c:pt idx="345">
                  <c:v>310.49999999999977</c:v>
                </c:pt>
                <c:pt idx="346">
                  <c:v>311.39999999999975</c:v>
                </c:pt>
                <c:pt idx="347">
                  <c:v>312.29999999999973</c:v>
                </c:pt>
                <c:pt idx="348">
                  <c:v>313.1999999999997</c:v>
                </c:pt>
                <c:pt idx="349">
                  <c:v>314.09999999999968</c:v>
                </c:pt>
                <c:pt idx="350">
                  <c:v>314.99999999999966</c:v>
                </c:pt>
                <c:pt idx="351">
                  <c:v>315.89999999999964</c:v>
                </c:pt>
                <c:pt idx="352">
                  <c:v>316.79999999999961</c:v>
                </c:pt>
                <c:pt idx="353">
                  <c:v>317.69999999999959</c:v>
                </c:pt>
                <c:pt idx="354">
                  <c:v>318.59999999999957</c:v>
                </c:pt>
                <c:pt idx="355">
                  <c:v>319.49999999999955</c:v>
                </c:pt>
                <c:pt idx="356">
                  <c:v>320.39999999999952</c:v>
                </c:pt>
                <c:pt idx="357">
                  <c:v>321.2999999999995</c:v>
                </c:pt>
                <c:pt idx="358">
                  <c:v>322.19999999999948</c:v>
                </c:pt>
                <c:pt idx="359">
                  <c:v>323.09999999999945</c:v>
                </c:pt>
                <c:pt idx="360">
                  <c:v>323.99999999999943</c:v>
                </c:pt>
                <c:pt idx="361">
                  <c:v>324.89999999999941</c:v>
                </c:pt>
                <c:pt idx="362">
                  <c:v>325.79999999999939</c:v>
                </c:pt>
                <c:pt idx="363">
                  <c:v>326.69999999999936</c:v>
                </c:pt>
                <c:pt idx="364">
                  <c:v>327.59999999999934</c:v>
                </c:pt>
                <c:pt idx="365">
                  <c:v>328.49999999999932</c:v>
                </c:pt>
                <c:pt idx="366">
                  <c:v>329.3999999999993</c:v>
                </c:pt>
                <c:pt idx="367">
                  <c:v>330.29999999999927</c:v>
                </c:pt>
                <c:pt idx="368">
                  <c:v>331.19999999999925</c:v>
                </c:pt>
                <c:pt idx="369">
                  <c:v>332.09999999999923</c:v>
                </c:pt>
                <c:pt idx="370">
                  <c:v>332.9999999999992</c:v>
                </c:pt>
                <c:pt idx="371">
                  <c:v>333.89999999999918</c:v>
                </c:pt>
                <c:pt idx="372">
                  <c:v>334.79999999999916</c:v>
                </c:pt>
                <c:pt idx="373">
                  <c:v>335.69999999999914</c:v>
                </c:pt>
                <c:pt idx="374">
                  <c:v>336.59999999999911</c:v>
                </c:pt>
                <c:pt idx="375">
                  <c:v>337.49999999999909</c:v>
                </c:pt>
                <c:pt idx="376">
                  <c:v>338.39999999999907</c:v>
                </c:pt>
                <c:pt idx="377">
                  <c:v>339.29999999999905</c:v>
                </c:pt>
              </c:numCache>
            </c:numRef>
          </c:cat>
          <c:val>
            <c:numRef>
              <c:f>合成波のつくり方!$CK$43:$CK$420</c:f>
              <c:numCache>
                <c:formatCode>#,##0.000;[Red]\-#,##0.000</c:formatCode>
                <c:ptCount val="378"/>
                <c:pt idx="0">
                  <c:v>1.9204502484307905E-3</c:v>
                </c:pt>
                <c:pt idx="1">
                  <c:v>2.3870533688628336E-3</c:v>
                </c:pt>
                <c:pt idx="2">
                  <c:v>2.9669831698501022E-3</c:v>
                </c:pt>
                <c:pt idx="3">
                  <c:v>3.6877412132828944E-3</c:v>
                </c:pt>
                <c:pt idx="4">
                  <c:v>4.5834905995590066E-3</c:v>
                </c:pt>
                <c:pt idx="5">
                  <c:v>5.6966627910328563E-3</c:v>
                </c:pt>
                <c:pt idx="6">
                  <c:v>7.0799483284733136E-3</c:v>
                </c:pt>
                <c:pt idx="7">
                  <c:v>8.798761142594938E-3</c:v>
                </c:pt>
                <c:pt idx="8">
                  <c:v>1.0934286014419484E-2</c:v>
                </c:pt>
                <c:pt idx="9">
                  <c:v>1.3587242363303692E-2</c:v>
                </c:pt>
                <c:pt idx="10">
                  <c:v>1.6882525294253256E-2</c:v>
                </c:pt>
                <c:pt idx="11">
                  <c:v>2.0974916859744973E-2</c:v>
                </c:pt>
                <c:pt idx="12">
                  <c:v>2.6056096512809618E-2</c:v>
                </c:pt>
                <c:pt idx="13">
                  <c:v>3.236321872824964E-2</c:v>
                </c:pt>
                <c:pt idx="14">
                  <c:v>4.0189365460778143E-2</c:v>
                </c:pt>
                <c:pt idx="15">
                  <c:v>4.989621713344139E-2</c:v>
                </c:pt>
                <c:pt idx="16">
                  <c:v>6.1929310556664952E-2</c:v>
                </c:pt>
                <c:pt idx="17">
                  <c:v>7.6836252819694612E-2</c:v>
                </c:pt>
                <c:pt idx="18">
                  <c:v>9.5288216314934615E-2</c:v>
                </c:pt>
                <c:pt idx="19">
                  <c:v>0.11810491982825728</c:v>
                </c:pt>
                <c:pt idx="20">
                  <c:v>0.1462830559624605</c:v>
                </c:pt>
                <c:pt idx="21">
                  <c:v>0.18102768554269041</c:v>
                </c:pt>
                <c:pt idx="22">
                  <c:v>0.22378538525651814</c:v>
                </c:pt>
                <c:pt idx="23">
                  <c:v>0.27627677049517907</c:v>
                </c:pt>
                <c:pt idx="24">
                  <c:v>0.34052424960414968</c:v>
                </c:pt>
                <c:pt idx="25">
                  <c:v>0.41886830193761709</c:v>
                </c:pt>
                <c:pt idx="26">
                  <c:v>0.51396202708004324</c:v>
                </c:pt>
                <c:pt idx="27">
                  <c:v>0.62872910539962967</c:v>
                </c:pt>
                <c:pt idx="28">
                  <c:v>0.76626483463537154</c:v>
                </c:pt>
                <c:pt idx="29">
                  <c:v>0.92965432646931767</c:v>
                </c:pt>
                <c:pt idx="30">
                  <c:v>1.1216780281541783</c:v>
                </c:pt>
                <c:pt idx="31">
                  <c:v>1.3443757696198264</c:v>
                </c:pt>
                <c:pt idx="32">
                  <c:v>1.598451716759701</c:v>
                </c:pt>
                <c:pt idx="33">
                  <c:v>1.8825306953131589</c:v>
                </c:pt>
                <c:pt idx="34">
                  <c:v>2.1923276683536495</c:v>
                </c:pt>
                <c:pt idx="35">
                  <c:v>2.5198678316664922</c:v>
                </c:pt>
                <c:pt idx="36">
                  <c:v>2.8529829604202179</c:v>
                </c:pt>
                <c:pt idx="37">
                  <c:v>3.1753773188393657</c:v>
                </c:pt>
                <c:pt idx="38">
                  <c:v>3.468548970115827</c:v>
                </c:pt>
                <c:pt idx="39">
                  <c:v>3.7099264509827532</c:v>
                </c:pt>
                <c:pt idx="40">
                  <c:v>3.8820477162266402</c:v>
                </c:pt>
                <c:pt idx="41">
                  <c:v>3.9683357003885975</c:v>
                </c:pt>
                <c:pt idx="42">
                  <c:v>3.9622844991689372</c:v>
                </c:pt>
                <c:pt idx="43">
                  <c:v>3.8651320970593326</c:v>
                </c:pt>
                <c:pt idx="44">
                  <c:v>3.6864523059510628</c:v>
                </c:pt>
                <c:pt idx="45">
                  <c:v>3.4422496954351129</c:v>
                </c:pt>
                <c:pt idx="46">
                  <c:v>3.1520924497708287</c:v>
                </c:pt>
                <c:pt idx="47">
                  <c:v>2.8361137474973157</c:v>
                </c:pt>
                <c:pt idx="48">
                  <c:v>2.5125747357820241</c:v>
                </c:pt>
                <c:pt idx="49">
                  <c:v>2.1963443547550079</c:v>
                </c:pt>
                <c:pt idx="50">
                  <c:v>1.8983083522184896</c:v>
                </c:pt>
                <c:pt idx="51">
                  <c:v>1.6254986945934629</c:v>
                </c:pt>
                <c:pt idx="52">
                  <c:v>1.3816596657465772</c:v>
                </c:pt>
                <c:pt idx="53">
                  <c:v>1.1679961780383028</c:v>
                </c:pt>
                <c:pt idx="54">
                  <c:v>0.98392530431992675</c:v>
                </c:pt>
                <c:pt idx="55">
                  <c:v>0.8277307398655408</c:v>
                </c:pt>
                <c:pt idx="56">
                  <c:v>0.69708077166908144</c:v>
                </c:pt>
                <c:pt idx="57">
                  <c:v>0.58940874529667786</c:v>
                </c:pt>
                <c:pt idx="58">
                  <c:v>0.50217466557121837</c:v>
                </c:pt>
                <c:pt idx="59">
                  <c:v>0.4330335273166272</c:v>
                </c:pt>
                <c:pt idx="60">
                  <c:v>0.37993570927221826</c:v>
                </c:pt>
                <c:pt idx="61">
                  <c:v>0.34118115441892943</c:v>
                </c:pt>
                <c:pt idx="62">
                  <c:v>0.31544444704175073</c:v>
                </c:pt>
                <c:pt idx="63">
                  <c:v>0.30178349354422029</c:v>
                </c:pt>
                <c:pt idx="64">
                  <c:v>0.29964081881984755</c:v>
                </c:pt>
                <c:pt idx="65">
                  <c:v>0.30884360365664121</c:v>
                </c:pt>
                <c:pt idx="66">
                  <c:v>0.32960641828148518</c:v>
                </c:pt>
                <c:pt idx="67">
                  <c:v>0.36253898204289775</c:v>
                </c:pt>
                <c:pt idx="68">
                  <c:v>0.40866000836317812</c:v>
                </c:pt>
                <c:pt idx="69">
                  <c:v>0.46941708891253237</c:v>
                </c:pt>
                <c:pt idx="70">
                  <c:v>0.54671144994863852</c:v>
                </c:pt>
                <c:pt idx="71">
                  <c:v>0.64292509955460342</c:v>
                </c:pt>
                <c:pt idx="72">
                  <c:v>0.76094620117858969</c:v>
                </c:pt>
                <c:pt idx="73">
                  <c:v>0.90418628629252684</c:v>
                </c:pt>
                <c:pt idx="74">
                  <c:v>1.076580012179845</c:v>
                </c:pt>
                <c:pt idx="75">
                  <c:v>1.2825545051848564</c:v>
                </c:pt>
                <c:pt idx="76">
                  <c:v>1.5269509854538907</c:v>
                </c:pt>
                <c:pt idx="77">
                  <c:v>1.8148767198564211</c:v>
                </c:pt>
                <c:pt idx="78">
                  <c:v>2.1514612624022296</c:v>
                </c:pt>
                <c:pt idx="79">
                  <c:v>2.5414890226509348</c:v>
                </c:pt>
                <c:pt idx="80">
                  <c:v>2.9888830221956404</c:v>
                </c:pt>
                <c:pt idx="81">
                  <c:v>3.4960258288798838</c:v>
                </c:pt>
                <c:pt idx="82">
                  <c:v>4.0629272318100718</c:v>
                </c:pt>
                <c:pt idx="83">
                  <c:v>4.6862876129727891</c:v>
                </c:pt>
                <c:pt idx="84">
                  <c:v>5.3585612523074095</c:v>
                </c:pt>
                <c:pt idx="85">
                  <c:v>6.0671880866638954</c:v>
                </c:pt>
                <c:pt idx="86">
                  <c:v>6.7952183973930342</c:v>
                </c:pt>
                <c:pt idx="87">
                  <c:v>7.5177783097848101</c:v>
                </c:pt>
                <c:pt idx="88">
                  <c:v>8.2085919419705355</c:v>
                </c:pt>
                <c:pt idx="89">
                  <c:v>8.8384967990760792</c:v>
                </c:pt>
                <c:pt idx="90">
                  <c:v>9.3789751326612798</c:v>
                </c:pt>
                <c:pt idx="91">
                  <c:v>9.805176139984038</c:v>
                </c:pt>
                <c:pt idx="92">
                  <c:v>10.098693847850903</c:v>
                </c:pt>
                <c:pt idx="93">
                  <c:v>10.249529587471692</c:v>
                </c:pt>
                <c:pt idx="94">
                  <c:v>10.256848322525471</c:v>
                </c:pt>
                <c:pt idx="95">
                  <c:v>10.128444579991129</c:v>
                </c:pt>
                <c:pt idx="96">
                  <c:v>9.8791471550154792</c:v>
                </c:pt>
                <c:pt idx="97">
                  <c:v>9.5285979381871968</c:v>
                </c:pt>
                <c:pt idx="98">
                  <c:v>9.0988870812238325</c:v>
                </c:pt>
                <c:pt idx="99">
                  <c:v>8.6124370552997878</c:v>
                </c:pt>
                <c:pt idx="100">
                  <c:v>8.0903693189771957</c:v>
                </c:pt>
                <c:pt idx="101">
                  <c:v>7.5514281092720887</c:v>
                </c:pt>
                <c:pt idx="102">
                  <c:v>7.0114188450499322</c:v>
                </c:pt>
                <c:pt idx="103">
                  <c:v>6.4830555751989811</c:v>
                </c:pt>
                <c:pt idx="104">
                  <c:v>5.9760939827590249</c:v>
                </c:pt>
                <c:pt idx="105">
                  <c:v>5.4976371235829946</c:v>
                </c:pt>
                <c:pt idx="106">
                  <c:v>5.0525249204079588</c:v>
                </c:pt>
                <c:pt idx="107">
                  <c:v>4.6437448148030267</c:v>
                </c:pt>
                <c:pt idx="108">
                  <c:v>4.2728241843010553</c:v>
                </c:pt>
                <c:pt idx="109">
                  <c:v>3.9401830284121568</c:v>
                </c:pt>
                <c:pt idx="110">
                  <c:v>3.6454379597117916</c:v>
                </c:pt>
                <c:pt idx="111">
                  <c:v>3.3876565863170902</c:v>
                </c:pt>
                <c:pt idx="112">
                  <c:v>3.1655660696985009</c:v>
                </c:pt>
                <c:pt idx="113">
                  <c:v>2.97772202455671</c:v>
                </c:pt>
                <c:pt idx="114">
                  <c:v>2.822644815468498</c:v>
                </c:pt>
                <c:pt idx="115">
                  <c:v>2.6989302869469918</c:v>
                </c:pt>
                <c:pt idx="116">
                  <c:v>2.6053414300710309</c:v>
                </c:pt>
                <c:pt idx="117">
                  <c:v>2.5408866774643286</c:v>
                </c:pt>
                <c:pt idx="118">
                  <c:v>2.5048895551252786</c:v>
                </c:pt>
                <c:pt idx="119">
                  <c:v>2.4970533513468287</c:v>
                </c:pt>
                <c:pt idx="120">
                  <c:v>2.5175232808206154</c:v>
                </c:pt>
                <c:pt idx="121">
                  <c:v>2.5669472769700099</c:v>
                </c:pt>
                <c:pt idx="122">
                  <c:v>2.6465349592744043</c:v>
                </c:pt>
                <c:pt idx="123">
                  <c:v>2.7581123962973049</c:v>
                </c:pt>
                <c:pt idx="124">
                  <c:v>2.9041679119969439</c:v>
                </c:pt>
                <c:pt idx="125">
                  <c:v>3.087881265756427</c:v>
                </c:pt>
                <c:pt idx="126">
                  <c:v>3.3131250231978493</c:v>
                </c:pt>
                <c:pt idx="127">
                  <c:v>3.5844228765795583</c:v>
                </c:pt>
                <c:pt idx="128">
                  <c:v>3.9068453189146135</c:v>
                </c:pt>
                <c:pt idx="129">
                  <c:v>4.2858190057102963</c:v>
                </c:pt>
                <c:pt idx="130">
                  <c:v>4.7268234366279973</c:v>
                </c:pt>
                <c:pt idx="131">
                  <c:v>5.234949016556981</c:v>
                </c:pt>
                <c:pt idx="132">
                  <c:v>5.8142966349622434</c:v>
                </c:pt>
                <c:pt idx="133">
                  <c:v>6.4672137596321448</c:v>
                </c:pt>
                <c:pt idx="134">
                  <c:v>7.1933887535327505</c:v>
                </c:pt>
                <c:pt idx="135">
                  <c:v>7.9888653213485803</c:v>
                </c:pt>
                <c:pt idx="136">
                  <c:v>8.8450906186668945</c:v>
                </c:pt>
                <c:pt idx="137">
                  <c:v>9.7481651988620275</c:v>
                </c:pt>
                <c:pt idx="138">
                  <c:v>10.6785040577294</c:v>
                </c:pt>
                <c:pt idx="139">
                  <c:v>11.62112214130015</c:v>
                </c:pt>
                <c:pt idx="140">
                  <c:v>12.532461320394697</c:v>
                </c:pt>
                <c:pt idx="141">
                  <c:v>13.388304481764157</c:v>
                </c:pt>
                <c:pt idx="142">
                  <c:v>14.158864171523716</c:v>
                </c:pt>
                <c:pt idx="143">
                  <c:v>14.818370711278041</c:v>
                </c:pt>
                <c:pt idx="144">
                  <c:v>15.348377337931231</c:v>
                </c:pt>
                <c:pt idx="145">
                  <c:v>15.740770349503789</c:v>
                </c:pt>
                <c:pt idx="146">
                  <c:v>16.00032257888202</c:v>
                </c:pt>
                <c:pt idx="147">
                  <c:v>16.146944161343789</c:v>
                </c:pt>
                <c:pt idx="148">
                  <c:v>16.218132033607937</c:v>
                </c:pt>
                <c:pt idx="149">
                  <c:v>16.272381910081467</c:v>
                </c:pt>
                <c:pt idx="150">
                  <c:v>16.394348109875086</c:v>
                </c:pt>
                <c:pt idx="151">
                  <c:v>16.702031359203175</c:v>
                </c:pt>
                <c:pt idx="152">
                  <c:v>17.354620208060059</c:v>
                </c:pt>
                <c:pt idx="153">
                  <c:v>18.555600733439398</c:v>
                </c:pt>
                <c:pt idx="154">
                  <c:v>20.537792209786954</c:v>
                </c:pt>
                <c:pt idx="155">
                  <c:v>23.505518053697209</c:v>
                </c:pt>
                <c:pt idx="156">
                  <c:v>27.505026135216809</c:v>
                </c:pt>
                <c:pt idx="157">
                  <c:v>32.232309910517777</c:v>
                </c:pt>
                <c:pt idx="158">
                  <c:v>36.910151430125538</c:v>
                </c:pt>
                <c:pt idx="159">
                  <c:v>40.49168805949212</c:v>
                </c:pt>
                <c:pt idx="160">
                  <c:v>42.240886428584943</c:v>
                </c:pt>
                <c:pt idx="161">
                  <c:v>42.165240850021995</c:v>
                </c:pt>
                <c:pt idx="162">
                  <c:v>40.808476294035465</c:v>
                </c:pt>
                <c:pt idx="163">
                  <c:v>38.763827953115786</c:v>
                </c:pt>
                <c:pt idx="164">
                  <c:v>36.445785607276463</c:v>
                </c:pt>
                <c:pt idx="165">
                  <c:v>34.059440944942992</c:v>
                </c:pt>
                <c:pt idx="166">
                  <c:v>31.724307467371073</c:v>
                </c:pt>
                <c:pt idx="167">
                  <c:v>29.492252224114541</c:v>
                </c:pt>
                <c:pt idx="168">
                  <c:v>27.385260188407173</c:v>
                </c:pt>
                <c:pt idx="169">
                  <c:v>25.410408015692685</c:v>
                </c:pt>
                <c:pt idx="170">
                  <c:v>23.567328614843529</c:v>
                </c:pt>
                <c:pt idx="171">
                  <c:v>21.851968221669381</c:v>
                </c:pt>
                <c:pt idx="172">
                  <c:v>20.258518338853978</c:v>
                </c:pt>
                <c:pt idx="173">
                  <c:v>18.780434018909272</c:v>
                </c:pt>
                <c:pt idx="174">
                  <c:v>17.410983422217239</c:v>
                </c:pt>
                <c:pt idx="175">
                  <c:v>16.14355049533853</c:v>
                </c:pt>
                <c:pt idx="176">
                  <c:v>14.971804417009576</c:v>
                </c:pt>
                <c:pt idx="177">
                  <c:v>13.899795792300148</c:v>
                </c:pt>
                <c:pt idx="178">
                  <c:v>12.906112261555332</c:v>
                </c:pt>
                <c:pt idx="179">
                  <c:v>11.99329209047357</c:v>
                </c:pt>
                <c:pt idx="180">
                  <c:v>11.157473477092205</c:v>
                </c:pt>
                <c:pt idx="181">
                  <c:v>10.395584660312286</c:v>
                </c:pt>
                <c:pt idx="182">
                  <c:v>9.7054737677086322</c:v>
                </c:pt>
                <c:pt idx="183">
                  <c:v>9.0860857830165447</c:v>
                </c:pt>
                <c:pt idx="184">
                  <c:v>8.5377056948435772</c:v>
                </c:pt>
                <c:pt idx="185">
                  <c:v>8.0622920636305793</c:v>
                </c:pt>
                <c:pt idx="186">
                  <c:v>7.6639316671452873</c:v>
                </c:pt>
                <c:pt idx="187">
                  <c:v>7.3494527541913932</c:v>
                </c:pt>
                <c:pt idx="188">
                  <c:v>7.1292396492137584</c:v>
                </c:pt>
                <c:pt idx="189">
                  <c:v>7.0182901948268235</c:v>
                </c:pt>
                <c:pt idx="190">
                  <c:v>7.037539754078816</c:v>
                </c:pt>
                <c:pt idx="191">
                  <c:v>7.2154217962651135</c:v>
                </c:pt>
                <c:pt idx="192">
                  <c:v>7.5895107642341504</c:v>
                </c:pt>
                <c:pt idx="193">
                  <c:v>8.2078423459154557</c:v>
                </c:pt>
                <c:pt idx="194">
                  <c:v>9.1290558312153642</c:v>
                </c:pt>
                <c:pt idx="195">
                  <c:v>10.419796388895932</c:v>
                </c:pt>
                <c:pt idx="196">
                  <c:v>12.146929716377013</c:v>
                </c:pt>
                <c:pt idx="197">
                  <c:v>14.361537988632236</c:v>
                </c:pt>
                <c:pt idx="198">
                  <c:v>17.072668119917374</c:v>
                </c:pt>
                <c:pt idx="199">
                  <c:v>20.223567320261381</c:v>
                </c:pt>
                <c:pt idx="200">
                  <c:v>23.630063403458799</c:v>
                </c:pt>
                <c:pt idx="201">
                  <c:v>27.025454610264447</c:v>
                </c:pt>
                <c:pt idx="202">
                  <c:v>30.087844794394059</c:v>
                </c:pt>
                <c:pt idx="203">
                  <c:v>32.545044014498558</c:v>
                </c:pt>
                <c:pt idx="204">
                  <c:v>34.268029104882466</c:v>
                </c:pt>
                <c:pt idx="205">
                  <c:v>35.299020692044138</c:v>
                </c:pt>
                <c:pt idx="206">
                  <c:v>35.805401535761717</c:v>
                </c:pt>
                <c:pt idx="207">
                  <c:v>36.006971975721946</c:v>
                </c:pt>
                <c:pt idx="208">
                  <c:v>36.126427099462006</c:v>
                </c:pt>
                <c:pt idx="209">
                  <c:v>36.377849017090313</c:v>
                </c:pt>
                <c:pt idx="210">
                  <c:v>36.979168560128784</c:v>
                </c:pt>
                <c:pt idx="211">
                  <c:v>38.160223162836203</c:v>
                </c:pt>
                <c:pt idx="212">
                  <c:v>40.122100553772725</c:v>
                </c:pt>
                <c:pt idx="213">
                  <c:v>42.884547427821076</c:v>
                </c:pt>
                <c:pt idx="214">
                  <c:v>45.998481101141522</c:v>
                </c:pt>
                <c:pt idx="215">
                  <c:v>48.346446606145406</c:v>
                </c:pt>
                <c:pt idx="216">
                  <c:v>48.604394130693777</c:v>
                </c:pt>
                <c:pt idx="217">
                  <c:v>46.390544775277242</c:v>
                </c:pt>
                <c:pt idx="218">
                  <c:v>42.610287903582289</c:v>
                </c:pt>
                <c:pt idx="219">
                  <c:v>38.430639358003489</c:v>
                </c:pt>
                <c:pt idx="220">
                  <c:v>34.524304853054169</c:v>
                </c:pt>
                <c:pt idx="221">
                  <c:v>31.116573900291819</c:v>
                </c:pt>
                <c:pt idx="222">
                  <c:v>28.2165899906745</c:v>
                </c:pt>
                <c:pt idx="223">
                  <c:v>25.758186091428652</c:v>
                </c:pt>
                <c:pt idx="224">
                  <c:v>23.660643791419574</c:v>
                </c:pt>
                <c:pt idx="225">
                  <c:v>21.850610244117377</c:v>
                </c:pt>
                <c:pt idx="226">
                  <c:v>20.268005588093342</c:v>
                </c:pt>
                <c:pt idx="227">
                  <c:v>18.865923854058458</c:v>
                </c:pt>
                <c:pt idx="228">
                  <c:v>17.608615224636868</c:v>
                </c:pt>
                <c:pt idx="229">
                  <c:v>16.469143425834059</c:v>
                </c:pt>
                <c:pt idx="230">
                  <c:v>15.427284750469614</c:v>
                </c:pt>
                <c:pt idx="231">
                  <c:v>14.467820647643263</c:v>
                </c:pt>
                <c:pt idx="232">
                  <c:v>13.57921718508649</c:v>
                </c:pt>
                <c:pt idx="233">
                  <c:v>12.752632469621881</c:v>
                </c:pt>
                <c:pt idx="234">
                  <c:v>11.981183845204965</c:v>
                </c:pt>
                <c:pt idx="235">
                  <c:v>11.259413324167532</c:v>
                </c:pt>
                <c:pt idx="236">
                  <c:v>10.582900873842558</c:v>
                </c:pt>
                <c:pt idx="237">
                  <c:v>9.9479863373938127</c:v>
                </c:pt>
                <c:pt idx="238">
                  <c:v>9.3515703363570406</c:v>
                </c:pt>
                <c:pt idx="239">
                  <c:v>8.7909721514085444</c:v>
                </c:pt>
                <c:pt idx="240">
                  <c:v>8.2638284591440012</c:v>
                </c:pt>
                <c:pt idx="241">
                  <c:v>7.7680212184484736</c:v>
                </c:pt>
                <c:pt idx="242">
                  <c:v>7.3016262643187071</c:v>
                </c:pt>
                <c:pt idx="243">
                  <c:v>6.8628765542621775</c:v>
                </c:pt>
                <c:pt idx="244">
                  <c:v>6.4501357447462517</c:v>
                </c:pt>
                <c:pt idx="245">
                  <c:v>6.0618790248568288</c:v>
                </c:pt>
                <c:pt idx="246">
                  <c:v>5.6966790315510512</c:v>
                </c:pt>
                <c:pt idx="247">
                  <c:v>5.3531953124503344</c:v>
                </c:pt>
                <c:pt idx="248">
                  <c:v>5.0301662591749308</c:v>
                </c:pt>
                <c:pt idx="249">
                  <c:v>4.7264027586655253</c:v>
                </c:pt>
                <c:pt idx="250">
                  <c:v>4.4407830394006993</c:v>
                </c:pt>
                <c:pt idx="251">
                  <c:v>4.1722483510672719</c:v>
                </c:pt>
                <c:pt idx="252">
                  <c:v>3.9197992296162965</c:v>
                </c:pt>
                <c:pt idx="253">
                  <c:v>3.6824921787579652</c:v>
                </c:pt>
                <c:pt idx="254">
                  <c:v>3.4594366538414087</c:v>
                </c:pt>
                <c:pt idx="255">
                  <c:v>3.249792271885251</c:v>
                </c:pt>
                <c:pt idx="256">
                  <c:v>3.0527661973643454</c:v>
                </c:pt>
                <c:pt idx="257">
                  <c:v>2.8676106708318851</c:v>
                </c:pt>
                <c:pt idx="258">
                  <c:v>2.6936206591220553</c:v>
                </c:pt>
                <c:pt idx="259">
                  <c:v>2.5301316135405685</c:v>
                </c:pt>
                <c:pt idx="260">
                  <c:v>2.3765173273762676</c:v>
                </c:pt>
                <c:pt idx="261">
                  <c:v>2.2321878871426337</c:v>
                </c:pt>
                <c:pt idx="262">
                  <c:v>2.0965877137998987</c:v>
                </c:pt>
                <c:pt idx="263">
                  <c:v>1.9691936912421548</c:v>
                </c:pt>
                <c:pt idx="264">
                  <c:v>1.8495133798510792</c:v>
                </c:pt>
                <c:pt idx="265">
                  <c:v>1.7370833131163643</c:v>
                </c:pt>
                <c:pt idx="266">
                  <c:v>1.6314673753349354</c:v>
                </c:pt>
                <c:pt idx="267">
                  <c:v>1.53225525831357</c:v>
                </c:pt>
                <c:pt idx="268">
                  <c:v>1.4390609948684074</c:v>
                </c:pt>
                <c:pt idx="269">
                  <c:v>1.3515215667747362</c:v>
                </c:pt>
                <c:pt idx="270">
                  <c:v>1.2692955846917644</c:v>
                </c:pt>
                <c:pt idx="271">
                  <c:v>1.192062037480798</c:v>
                </c:pt>
                <c:pt idx="272">
                  <c:v>1.119519108256257</c:v>
                </c:pt>
                <c:pt idx="273">
                  <c:v>1.0513830544583227</c:v>
                </c:pt>
                <c:pt idx="274">
                  <c:v>0.98738714921245108</c:v>
                </c:pt>
                <c:pt idx="275">
                  <c:v>0.92728068124204788</c:v>
                </c:pt>
                <c:pt idx="276">
                  <c:v>0.87082801062310444</c:v>
                </c:pt>
                <c:pt idx="277">
                  <c:v>0.81780767771029039</c:v>
                </c:pt>
                <c:pt idx="278">
                  <c:v>0.76801156261961911</c:v>
                </c:pt>
                <c:pt idx="279">
                  <c:v>0.72124409272038514</c:v>
                </c:pt>
                <c:pt idx="280">
                  <c:v>0.67732149566588618</c:v>
                </c:pt>
                <c:pt idx="281">
                  <c:v>0.63607109557614772</c:v>
                </c:pt>
                <c:pt idx="282">
                  <c:v>0.59733065007440667</c:v>
                </c:pt>
                <c:pt idx="283">
                  <c:v>0.56094772597076192</c:v>
                </c:pt>
                <c:pt idx="284">
                  <c:v>0.52677911147973411</c:v>
                </c:pt>
                <c:pt idx="285">
                  <c:v>0.49469026295229102</c:v>
                </c:pt>
                <c:pt idx="286">
                  <c:v>0.46455478419624396</c:v>
                </c:pt>
                <c:pt idx="287">
                  <c:v>0.43625393655102662</c:v>
                </c:pt>
                <c:pt idx="288">
                  <c:v>0.40967617797312983</c:v>
                </c:pt>
                <c:pt idx="289">
                  <c:v>0.38471672947641927</c:v>
                </c:pt>
                <c:pt idx="290">
                  <c:v>0.36127716735685711</c:v>
                </c:pt>
                <c:pt idx="291">
                  <c:v>0.33926503971353489</c:v>
                </c:pt>
                <c:pt idx="292">
                  <c:v>0.31859350585722801</c:v>
                </c:pt>
                <c:pt idx="293">
                  <c:v>0.29918099727379538</c:v>
                </c:pt>
                <c:pt idx="294">
                  <c:v>0.28095089888261726</c:v>
                </c:pt>
                <c:pt idx="295">
                  <c:v>0.26383124939987679</c:v>
                </c:pt>
                <c:pt idx="296">
                  <c:v>0.24775445968286874</c:v>
                </c:pt>
                <c:pt idx="297">
                  <c:v>0.23265704799470546</c:v>
                </c:pt>
                <c:pt idx="298">
                  <c:v>0.2184793911888625</c:v>
                </c:pt>
                <c:pt idx="299">
                  <c:v>0.20516549087003511</c:v>
                </c:pt>
                <c:pt idx="300">
                  <c:v>0.19266275364186888</c:v>
                </c:pt>
                <c:pt idx="301">
                  <c:v>0.18092178460337752</c:v>
                </c:pt>
                <c:pt idx="302">
                  <c:v>0.16989619330437999</c:v>
                </c:pt>
                <c:pt idx="303">
                  <c:v>0.15954241141618891</c:v>
                </c:pt>
                <c:pt idx="304">
                  <c:v>0.14981952141717314</c:v>
                </c:pt>
                <c:pt idx="305">
                  <c:v>0.14068909563381701</c:v>
                </c:pt>
                <c:pt idx="306">
                  <c:v>0.13211504501661081</c:v>
                </c:pt>
                <c:pt idx="307">
                  <c:v>0.1240634770666528</c:v>
                </c:pt>
                <c:pt idx="308">
                  <c:v>0.11650256236331735</c:v>
                </c:pt>
                <c:pt idx="309">
                  <c:v>0.10940240917586209</c:v>
                </c:pt>
                <c:pt idx="310">
                  <c:v>0.10273494567250323</c:v>
                </c:pt>
                <c:pt idx="311">
                  <c:v>9.6473809269382774E-2</c:v>
                </c:pt>
                <c:pt idx="312">
                  <c:v>9.0594242689078064E-2</c:v>
                </c:pt>
                <c:pt idx="313">
                  <c:v>8.5072996323951461E-2</c:v>
                </c:pt>
                <c:pt idx="314">
                  <c:v>7.9888236523793552E-2</c:v>
                </c:pt>
                <c:pt idx="315">
                  <c:v>7.501945944995829E-2</c:v>
                </c:pt>
                <c:pt idx="316">
                  <c:v>7.0447410159600682E-2</c:v>
                </c:pt>
                <c:pt idx="317">
                  <c:v>6.6154006603783358E-2</c:v>
                </c:pt>
                <c:pt idx="318">
                  <c:v>6.2122268242186404E-2</c:v>
                </c:pt>
                <c:pt idx="319">
                  <c:v>5.8336248995003677E-2</c:v>
                </c:pt>
                <c:pt idx="320">
                  <c:v>5.4780974269401927E-2</c:v>
                </c:pt>
                <c:pt idx="321">
                  <c:v>5.1442381813716999E-2</c:v>
                </c:pt>
                <c:pt idx="322">
                  <c:v>4.8307266167420912E-2</c:v>
                </c:pt>
                <c:pt idx="323">
                  <c:v>4.5363226488870062E-2</c:v>
                </c:pt>
                <c:pt idx="324">
                  <c:v>4.2598617555987948E-2</c:v>
                </c:pt>
                <c:pt idx="325">
                  <c:v>4.0002503747395411E-2</c:v>
                </c:pt>
                <c:pt idx="326">
                  <c:v>3.7564615823122496E-2</c:v>
                </c:pt>
                <c:pt idx="327">
                  <c:v>3.527531033496191E-2</c:v>
                </c:pt>
                <c:pt idx="328">
                  <c:v>3.3125531506796098E-2</c:v>
                </c:pt>
                <c:pt idx="329">
                  <c:v>3.1106775434885534E-2</c:v>
                </c:pt>
                <c:pt idx="330">
                  <c:v>2.9211056467182816E-2</c:v>
                </c:pt>
                <c:pt idx="331">
                  <c:v>2.743087562926803E-2</c:v>
                </c:pt>
                <c:pt idx="332">
                  <c:v>2.5759190972519615E-2</c:v>
                </c:pt>
                <c:pt idx="333">
                  <c:v>2.4189389727670693E-2</c:v>
                </c:pt>
                <c:pt idx="334">
                  <c:v>2.2715262153983003E-2</c:v>
                </c:pt>
                <c:pt idx="335">
                  <c:v>2.1330976980925894E-2</c:v>
                </c:pt>
                <c:pt idx="336">
                  <c:v>2.0031058345501812E-2</c:v>
                </c:pt>
                <c:pt idx="337">
                  <c:v>1.8810364134236243E-2</c:v>
                </c:pt>
                <c:pt idx="338">
                  <c:v>1.7664065644371781E-2</c:v>
                </c:pt>
                <c:pt idx="339">
                  <c:v>1.658762848399414E-2</c:v>
                </c:pt>
                <c:pt idx="340">
                  <c:v>1.5576794635692334E-2</c:v>
                </c:pt>
                <c:pt idx="341">
                  <c:v>1.4627565612934917E-2</c:v>
                </c:pt>
                <c:pt idx="342">
                  <c:v>1.3736186642646704E-2</c:v>
                </c:pt>
                <c:pt idx="343">
                  <c:v>1.2899131811512438E-2</c:v>
                </c:pt>
                <c:pt idx="344">
                  <c:v>1.2113090117331079E-2</c:v>
                </c:pt>
                <c:pt idx="345">
                  <c:v>1.1374952370311544E-2</c:v>
                </c:pt>
                <c:pt idx="346">
                  <c:v>1.0681798892551712E-2</c:v>
                </c:pt>
                <c:pt idx="347">
                  <c:v>1.003088796709016E-2</c:v>
                </c:pt>
                <c:pt idx="348">
                  <c:v>9.4196449908769669E-3</c:v>
                </c:pt>
                <c:pt idx="349">
                  <c:v>8.8456522887873264E-3</c:v>
                </c:pt>
                <c:pt idx="350">
                  <c:v>8.3066395484104709E-3</c:v>
                </c:pt>
                <c:pt idx="351">
                  <c:v>7.8004748377969073E-3</c:v>
                </c:pt>
                <c:pt idx="352">
                  <c:v>7.3251561706485493E-3</c:v>
                </c:pt>
                <c:pt idx="353">
                  <c:v>6.8788035855981257E-3</c:v>
                </c:pt>
                <c:pt idx="354">
                  <c:v>6.4596517082547459E-3</c:v>
                </c:pt>
                <c:pt idx="355">
                  <c:v>6.0660427665995128E-3</c:v>
                </c:pt>
                <c:pt idx="356">
                  <c:v>5.6964200321062246E-3</c:v>
                </c:pt>
                <c:pt idx="357">
                  <c:v>5.3493216606444686E-3</c:v>
                </c:pt>
                <c:pt idx="358">
                  <c:v>5.023374908802284E-3</c:v>
                </c:pt>
                <c:pt idx="359">
                  <c:v>4.7172907027494843E-3</c:v>
                </c:pt>
                <c:pt idx="360">
                  <c:v>4.4298585381562575E-3</c:v>
                </c:pt>
                <c:pt idx="361">
                  <c:v>4.1599416909904796E-3</c:v>
                </c:pt>
                <c:pt idx="362">
                  <c:v>1.8463153878110236E-7</c:v>
                </c:pt>
                <c:pt idx="363">
                  <c:v>1.6820561156474599E-7</c:v>
                </c:pt>
                <c:pt idx="364">
                  <c:v>1.5324106265693091E-7</c:v>
                </c:pt>
                <c:pt idx="365">
                  <c:v>1.3960787392250825E-7</c:v>
                </c:pt>
                <c:pt idx="366">
                  <c:v>1.2718759509859029E-7</c:v>
                </c:pt>
                <c:pt idx="367">
                  <c:v>1.158723145677645E-7</c:v>
                </c:pt>
                <c:pt idx="368">
                  <c:v>1.0556372170621638E-7</c:v>
                </c:pt>
                <c:pt idx="369">
                  <c:v>9.6172252658789573E-8</c:v>
                </c:pt>
                <c:pt idx="370">
                  <c:v>8.7616312117998084E-8</c:v>
                </c:pt>
                <c:pt idx="371">
                  <c:v>7.9821564344483328E-8</c:v>
                </c:pt>
                <c:pt idx="372">
                  <c:v>7.2720287268118288E-8</c:v>
                </c:pt>
                <c:pt idx="373">
                  <c:v>1.0464159750544621E-7</c:v>
                </c:pt>
                <c:pt idx="374">
                  <c:v>9.5329799303005926E-8</c:v>
                </c:pt>
                <c:pt idx="375">
                  <c:v>8.6846646097246433E-8</c:v>
                </c:pt>
                <c:pt idx="376">
                  <c:v>9.334417782784847E-8</c:v>
                </c:pt>
                <c:pt idx="377">
                  <c:v>8.5074560757528092E-8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541-48FD-886A-83A22A6000C1}"/>
            </c:ext>
          </c:extLst>
        </c:ser>
        <c:ser>
          <c:idx val="8"/>
          <c:order val="6"/>
          <c:tx>
            <c:strRef>
              <c:f>合成波のつくり方!$CH$42</c:f>
              <c:strCache>
                <c:ptCount val="1"/>
                <c:pt idx="0">
                  <c:v>y6</c:v>
                </c:pt>
              </c:strCache>
            </c:strRef>
          </c:tx>
          <c:spPr>
            <a:ln w="9525" cap="rnd">
              <a:solidFill>
                <a:schemeClr val="accent3">
                  <a:lumMod val="6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合成波のつくり方!$CB$43:$CB$420</c:f>
              <c:numCache>
                <c:formatCode>#,##0_);[Red]\(#,##0\)</c:formatCode>
                <c:ptCount val="378"/>
                <c:pt idx="0">
                  <c:v>0</c:v>
                </c:pt>
                <c:pt idx="1">
                  <c:v>0.9</c:v>
                </c:pt>
                <c:pt idx="2">
                  <c:v>1.8</c:v>
                </c:pt>
                <c:pt idx="3">
                  <c:v>2.7</c:v>
                </c:pt>
                <c:pt idx="4">
                  <c:v>3.6</c:v>
                </c:pt>
                <c:pt idx="5">
                  <c:v>4.5</c:v>
                </c:pt>
                <c:pt idx="6">
                  <c:v>5.4</c:v>
                </c:pt>
                <c:pt idx="7">
                  <c:v>6.3000000000000007</c:v>
                </c:pt>
                <c:pt idx="8">
                  <c:v>7.2000000000000011</c:v>
                </c:pt>
                <c:pt idx="9">
                  <c:v>8.1000000000000014</c:v>
                </c:pt>
                <c:pt idx="10">
                  <c:v>9.0000000000000018</c:v>
                </c:pt>
                <c:pt idx="11">
                  <c:v>9.9000000000000021</c:v>
                </c:pt>
                <c:pt idx="12">
                  <c:v>10.800000000000002</c:v>
                </c:pt>
                <c:pt idx="13">
                  <c:v>11.700000000000003</c:v>
                </c:pt>
                <c:pt idx="14">
                  <c:v>12.600000000000003</c:v>
                </c:pt>
                <c:pt idx="15">
                  <c:v>13.500000000000004</c:v>
                </c:pt>
                <c:pt idx="16">
                  <c:v>14.400000000000004</c:v>
                </c:pt>
                <c:pt idx="17">
                  <c:v>15.300000000000004</c:v>
                </c:pt>
                <c:pt idx="18">
                  <c:v>16.200000000000003</c:v>
                </c:pt>
                <c:pt idx="19">
                  <c:v>17.100000000000001</c:v>
                </c:pt>
                <c:pt idx="20">
                  <c:v>18</c:v>
                </c:pt>
                <c:pt idx="21">
                  <c:v>18.899999999999999</c:v>
                </c:pt>
                <c:pt idx="22">
                  <c:v>19.799999999999997</c:v>
                </c:pt>
                <c:pt idx="23">
                  <c:v>20.699999999999996</c:v>
                </c:pt>
                <c:pt idx="24">
                  <c:v>21.599999999999994</c:v>
                </c:pt>
                <c:pt idx="25">
                  <c:v>22.499999999999993</c:v>
                </c:pt>
                <c:pt idx="26">
                  <c:v>23.399999999999991</c:v>
                </c:pt>
                <c:pt idx="27">
                  <c:v>24.29999999999999</c:v>
                </c:pt>
                <c:pt idx="28">
                  <c:v>25.199999999999989</c:v>
                </c:pt>
                <c:pt idx="29">
                  <c:v>26.099999999999987</c:v>
                </c:pt>
                <c:pt idx="30">
                  <c:v>26.999999999999986</c:v>
                </c:pt>
                <c:pt idx="31">
                  <c:v>27.899999999999984</c:v>
                </c:pt>
                <c:pt idx="32">
                  <c:v>28.799999999999983</c:v>
                </c:pt>
                <c:pt idx="33">
                  <c:v>29.699999999999982</c:v>
                </c:pt>
                <c:pt idx="34">
                  <c:v>30.59999999999998</c:v>
                </c:pt>
                <c:pt idx="35">
                  <c:v>31.499999999999979</c:v>
                </c:pt>
                <c:pt idx="36">
                  <c:v>32.399999999999977</c:v>
                </c:pt>
                <c:pt idx="37">
                  <c:v>33.299999999999976</c:v>
                </c:pt>
                <c:pt idx="38">
                  <c:v>34.199999999999974</c:v>
                </c:pt>
                <c:pt idx="39">
                  <c:v>35.099999999999973</c:v>
                </c:pt>
                <c:pt idx="40">
                  <c:v>35.999999999999972</c:v>
                </c:pt>
                <c:pt idx="41">
                  <c:v>36.89999999999997</c:v>
                </c:pt>
                <c:pt idx="42">
                  <c:v>37.799999999999969</c:v>
                </c:pt>
                <c:pt idx="43">
                  <c:v>38.699999999999967</c:v>
                </c:pt>
                <c:pt idx="44">
                  <c:v>39.599999999999966</c:v>
                </c:pt>
                <c:pt idx="45">
                  <c:v>40.499999999999964</c:v>
                </c:pt>
                <c:pt idx="46">
                  <c:v>41.399999999999963</c:v>
                </c:pt>
                <c:pt idx="47">
                  <c:v>42.299999999999962</c:v>
                </c:pt>
                <c:pt idx="48">
                  <c:v>43.19999999999996</c:v>
                </c:pt>
                <c:pt idx="49">
                  <c:v>44.099999999999959</c:v>
                </c:pt>
                <c:pt idx="50">
                  <c:v>44.999999999999957</c:v>
                </c:pt>
                <c:pt idx="51">
                  <c:v>45.899999999999956</c:v>
                </c:pt>
                <c:pt idx="52">
                  <c:v>46.799999999999955</c:v>
                </c:pt>
                <c:pt idx="53">
                  <c:v>47.699999999999953</c:v>
                </c:pt>
                <c:pt idx="54">
                  <c:v>48.599999999999952</c:v>
                </c:pt>
                <c:pt idx="55">
                  <c:v>49.49999999999995</c:v>
                </c:pt>
                <c:pt idx="56">
                  <c:v>50.399999999999949</c:v>
                </c:pt>
                <c:pt idx="57">
                  <c:v>51.299999999999947</c:v>
                </c:pt>
                <c:pt idx="58">
                  <c:v>52.199999999999946</c:v>
                </c:pt>
                <c:pt idx="59">
                  <c:v>53.099999999999945</c:v>
                </c:pt>
                <c:pt idx="60">
                  <c:v>53.999999999999943</c:v>
                </c:pt>
                <c:pt idx="61">
                  <c:v>54.899999999999942</c:v>
                </c:pt>
                <c:pt idx="62">
                  <c:v>55.79999999999994</c:v>
                </c:pt>
                <c:pt idx="63">
                  <c:v>56.699999999999939</c:v>
                </c:pt>
                <c:pt idx="64">
                  <c:v>57.599999999999937</c:v>
                </c:pt>
                <c:pt idx="65">
                  <c:v>58.499999999999936</c:v>
                </c:pt>
                <c:pt idx="66">
                  <c:v>59.399999999999935</c:v>
                </c:pt>
                <c:pt idx="67">
                  <c:v>60.299999999999933</c:v>
                </c:pt>
                <c:pt idx="68">
                  <c:v>61.199999999999932</c:v>
                </c:pt>
                <c:pt idx="69">
                  <c:v>62.09999999999993</c:v>
                </c:pt>
                <c:pt idx="70">
                  <c:v>62.999999999999929</c:v>
                </c:pt>
                <c:pt idx="71">
                  <c:v>63.899999999999928</c:v>
                </c:pt>
                <c:pt idx="72">
                  <c:v>64.799999999999926</c:v>
                </c:pt>
                <c:pt idx="73">
                  <c:v>65.699999999999932</c:v>
                </c:pt>
                <c:pt idx="74">
                  <c:v>66.599999999999937</c:v>
                </c:pt>
                <c:pt idx="75">
                  <c:v>67.499999999999943</c:v>
                </c:pt>
                <c:pt idx="76">
                  <c:v>68.399999999999949</c:v>
                </c:pt>
                <c:pt idx="77">
                  <c:v>69.299999999999955</c:v>
                </c:pt>
                <c:pt idx="78">
                  <c:v>70.19999999999996</c:v>
                </c:pt>
                <c:pt idx="79">
                  <c:v>71.099999999999966</c:v>
                </c:pt>
                <c:pt idx="80">
                  <c:v>71.999999999999972</c:v>
                </c:pt>
                <c:pt idx="81">
                  <c:v>72.899999999999977</c:v>
                </c:pt>
                <c:pt idx="82">
                  <c:v>73.799999999999983</c:v>
                </c:pt>
                <c:pt idx="83">
                  <c:v>74.699999999999989</c:v>
                </c:pt>
                <c:pt idx="84">
                  <c:v>75.599999999999994</c:v>
                </c:pt>
                <c:pt idx="85">
                  <c:v>76.5</c:v>
                </c:pt>
                <c:pt idx="86">
                  <c:v>77.400000000000006</c:v>
                </c:pt>
                <c:pt idx="87">
                  <c:v>78.300000000000011</c:v>
                </c:pt>
                <c:pt idx="88">
                  <c:v>79.200000000000017</c:v>
                </c:pt>
                <c:pt idx="89">
                  <c:v>80.100000000000023</c:v>
                </c:pt>
                <c:pt idx="90">
                  <c:v>81.000000000000028</c:v>
                </c:pt>
                <c:pt idx="91">
                  <c:v>81.900000000000034</c:v>
                </c:pt>
                <c:pt idx="92">
                  <c:v>82.80000000000004</c:v>
                </c:pt>
                <c:pt idx="93">
                  <c:v>83.700000000000045</c:v>
                </c:pt>
                <c:pt idx="94">
                  <c:v>84.600000000000051</c:v>
                </c:pt>
                <c:pt idx="95">
                  <c:v>85.500000000000057</c:v>
                </c:pt>
                <c:pt idx="96">
                  <c:v>86.400000000000063</c:v>
                </c:pt>
                <c:pt idx="97">
                  <c:v>87.300000000000068</c:v>
                </c:pt>
                <c:pt idx="98">
                  <c:v>88.200000000000074</c:v>
                </c:pt>
                <c:pt idx="99">
                  <c:v>89.10000000000008</c:v>
                </c:pt>
                <c:pt idx="100">
                  <c:v>90.000000000000085</c:v>
                </c:pt>
                <c:pt idx="101">
                  <c:v>90.900000000000091</c:v>
                </c:pt>
                <c:pt idx="102">
                  <c:v>91.800000000000097</c:v>
                </c:pt>
                <c:pt idx="103">
                  <c:v>92.700000000000102</c:v>
                </c:pt>
                <c:pt idx="104">
                  <c:v>93.600000000000108</c:v>
                </c:pt>
                <c:pt idx="105">
                  <c:v>94.500000000000114</c:v>
                </c:pt>
                <c:pt idx="106">
                  <c:v>95.400000000000119</c:v>
                </c:pt>
                <c:pt idx="107">
                  <c:v>96.300000000000125</c:v>
                </c:pt>
                <c:pt idx="108">
                  <c:v>97.200000000000131</c:v>
                </c:pt>
                <c:pt idx="109">
                  <c:v>98.100000000000136</c:v>
                </c:pt>
                <c:pt idx="110">
                  <c:v>99.000000000000142</c:v>
                </c:pt>
                <c:pt idx="111">
                  <c:v>99.900000000000148</c:v>
                </c:pt>
                <c:pt idx="112">
                  <c:v>100.80000000000015</c:v>
                </c:pt>
                <c:pt idx="113">
                  <c:v>101.70000000000016</c:v>
                </c:pt>
                <c:pt idx="114">
                  <c:v>102.60000000000016</c:v>
                </c:pt>
                <c:pt idx="115">
                  <c:v>103.50000000000017</c:v>
                </c:pt>
                <c:pt idx="116">
                  <c:v>104.40000000000018</c:v>
                </c:pt>
                <c:pt idx="117">
                  <c:v>105.30000000000018</c:v>
                </c:pt>
                <c:pt idx="118">
                  <c:v>106.20000000000019</c:v>
                </c:pt>
                <c:pt idx="119">
                  <c:v>107.10000000000019</c:v>
                </c:pt>
                <c:pt idx="120">
                  <c:v>108.0000000000002</c:v>
                </c:pt>
                <c:pt idx="121">
                  <c:v>108.9000000000002</c:v>
                </c:pt>
                <c:pt idx="122">
                  <c:v>109.80000000000021</c:v>
                </c:pt>
                <c:pt idx="123">
                  <c:v>110.70000000000022</c:v>
                </c:pt>
                <c:pt idx="124">
                  <c:v>111.60000000000022</c:v>
                </c:pt>
                <c:pt idx="125">
                  <c:v>112.50000000000023</c:v>
                </c:pt>
                <c:pt idx="126">
                  <c:v>113.40000000000023</c:v>
                </c:pt>
                <c:pt idx="127">
                  <c:v>114.30000000000024</c:v>
                </c:pt>
                <c:pt idx="128">
                  <c:v>115.20000000000024</c:v>
                </c:pt>
                <c:pt idx="129">
                  <c:v>116.10000000000025</c:v>
                </c:pt>
                <c:pt idx="130">
                  <c:v>117.00000000000026</c:v>
                </c:pt>
                <c:pt idx="131">
                  <c:v>117.90000000000026</c:v>
                </c:pt>
                <c:pt idx="132">
                  <c:v>118.80000000000027</c:v>
                </c:pt>
                <c:pt idx="133">
                  <c:v>119.70000000000027</c:v>
                </c:pt>
                <c:pt idx="134">
                  <c:v>120.60000000000028</c:v>
                </c:pt>
                <c:pt idx="135">
                  <c:v>121.50000000000028</c:v>
                </c:pt>
                <c:pt idx="136">
                  <c:v>122.40000000000029</c:v>
                </c:pt>
                <c:pt idx="137">
                  <c:v>123.3000000000003</c:v>
                </c:pt>
                <c:pt idx="138">
                  <c:v>124.2000000000003</c:v>
                </c:pt>
                <c:pt idx="139">
                  <c:v>125.10000000000031</c:v>
                </c:pt>
                <c:pt idx="140">
                  <c:v>126.00000000000031</c:v>
                </c:pt>
                <c:pt idx="141">
                  <c:v>126.90000000000032</c:v>
                </c:pt>
                <c:pt idx="142">
                  <c:v>127.80000000000032</c:v>
                </c:pt>
                <c:pt idx="143">
                  <c:v>128.70000000000033</c:v>
                </c:pt>
                <c:pt idx="144">
                  <c:v>129.60000000000034</c:v>
                </c:pt>
                <c:pt idx="145">
                  <c:v>130.50000000000034</c:v>
                </c:pt>
                <c:pt idx="146">
                  <c:v>131.40000000000035</c:v>
                </c:pt>
                <c:pt idx="147">
                  <c:v>132.30000000000035</c:v>
                </c:pt>
                <c:pt idx="148">
                  <c:v>133.20000000000036</c:v>
                </c:pt>
                <c:pt idx="149">
                  <c:v>134.10000000000036</c:v>
                </c:pt>
                <c:pt idx="150">
                  <c:v>135.00000000000037</c:v>
                </c:pt>
                <c:pt idx="151">
                  <c:v>135.90000000000038</c:v>
                </c:pt>
                <c:pt idx="152">
                  <c:v>136.80000000000038</c:v>
                </c:pt>
                <c:pt idx="153">
                  <c:v>137.70000000000039</c:v>
                </c:pt>
                <c:pt idx="154">
                  <c:v>138.60000000000039</c:v>
                </c:pt>
                <c:pt idx="155">
                  <c:v>139.5000000000004</c:v>
                </c:pt>
                <c:pt idx="156">
                  <c:v>140.4000000000004</c:v>
                </c:pt>
                <c:pt idx="157">
                  <c:v>141.30000000000041</c:v>
                </c:pt>
                <c:pt idx="158">
                  <c:v>142.20000000000041</c:v>
                </c:pt>
                <c:pt idx="159">
                  <c:v>143.10000000000042</c:v>
                </c:pt>
                <c:pt idx="160">
                  <c:v>144.00000000000043</c:v>
                </c:pt>
                <c:pt idx="161">
                  <c:v>144.90000000000043</c:v>
                </c:pt>
                <c:pt idx="162">
                  <c:v>145.80000000000044</c:v>
                </c:pt>
                <c:pt idx="163">
                  <c:v>146.70000000000044</c:v>
                </c:pt>
                <c:pt idx="164">
                  <c:v>147.60000000000045</c:v>
                </c:pt>
                <c:pt idx="165">
                  <c:v>148.50000000000045</c:v>
                </c:pt>
                <c:pt idx="166">
                  <c:v>149.40000000000046</c:v>
                </c:pt>
                <c:pt idx="167">
                  <c:v>150.30000000000047</c:v>
                </c:pt>
                <c:pt idx="168">
                  <c:v>151.20000000000047</c:v>
                </c:pt>
                <c:pt idx="169">
                  <c:v>152.10000000000048</c:v>
                </c:pt>
                <c:pt idx="170">
                  <c:v>153.00000000000048</c:v>
                </c:pt>
                <c:pt idx="171">
                  <c:v>153.90000000000049</c:v>
                </c:pt>
                <c:pt idx="172">
                  <c:v>154.80000000000049</c:v>
                </c:pt>
                <c:pt idx="173">
                  <c:v>155.7000000000005</c:v>
                </c:pt>
                <c:pt idx="174">
                  <c:v>156.60000000000051</c:v>
                </c:pt>
                <c:pt idx="175">
                  <c:v>157.50000000000051</c:v>
                </c:pt>
                <c:pt idx="176">
                  <c:v>158.40000000000052</c:v>
                </c:pt>
                <c:pt idx="177">
                  <c:v>159.30000000000052</c:v>
                </c:pt>
                <c:pt idx="178">
                  <c:v>160.20000000000053</c:v>
                </c:pt>
                <c:pt idx="179">
                  <c:v>161.10000000000053</c:v>
                </c:pt>
                <c:pt idx="180">
                  <c:v>162.00000000000054</c:v>
                </c:pt>
                <c:pt idx="181">
                  <c:v>162.90000000000055</c:v>
                </c:pt>
                <c:pt idx="182">
                  <c:v>163.80000000000055</c:v>
                </c:pt>
                <c:pt idx="183">
                  <c:v>164.70000000000056</c:v>
                </c:pt>
                <c:pt idx="184">
                  <c:v>165.60000000000056</c:v>
                </c:pt>
                <c:pt idx="185">
                  <c:v>166.50000000000057</c:v>
                </c:pt>
                <c:pt idx="186">
                  <c:v>167.40000000000057</c:v>
                </c:pt>
                <c:pt idx="187">
                  <c:v>168.30000000000058</c:v>
                </c:pt>
                <c:pt idx="188">
                  <c:v>169.20000000000059</c:v>
                </c:pt>
                <c:pt idx="189">
                  <c:v>170.10000000000059</c:v>
                </c:pt>
                <c:pt idx="190">
                  <c:v>171.0000000000006</c:v>
                </c:pt>
                <c:pt idx="191">
                  <c:v>171.9000000000006</c:v>
                </c:pt>
                <c:pt idx="192">
                  <c:v>172.80000000000061</c:v>
                </c:pt>
                <c:pt idx="193">
                  <c:v>173.70000000000061</c:v>
                </c:pt>
                <c:pt idx="194">
                  <c:v>174.60000000000062</c:v>
                </c:pt>
                <c:pt idx="195">
                  <c:v>175.50000000000063</c:v>
                </c:pt>
                <c:pt idx="196">
                  <c:v>176.40000000000063</c:v>
                </c:pt>
                <c:pt idx="197">
                  <c:v>177.30000000000064</c:v>
                </c:pt>
                <c:pt idx="198">
                  <c:v>178.20000000000064</c:v>
                </c:pt>
                <c:pt idx="199">
                  <c:v>179.10000000000065</c:v>
                </c:pt>
                <c:pt idx="200">
                  <c:v>180.00000000000065</c:v>
                </c:pt>
                <c:pt idx="201">
                  <c:v>180.90000000000066</c:v>
                </c:pt>
                <c:pt idx="202">
                  <c:v>181.80000000000067</c:v>
                </c:pt>
                <c:pt idx="203">
                  <c:v>182.70000000000067</c:v>
                </c:pt>
                <c:pt idx="204">
                  <c:v>183.60000000000068</c:v>
                </c:pt>
                <c:pt idx="205">
                  <c:v>184.50000000000068</c:v>
                </c:pt>
                <c:pt idx="206">
                  <c:v>185.40000000000069</c:v>
                </c:pt>
                <c:pt idx="207">
                  <c:v>186.30000000000069</c:v>
                </c:pt>
                <c:pt idx="208">
                  <c:v>187.2000000000007</c:v>
                </c:pt>
                <c:pt idx="209">
                  <c:v>188.1000000000007</c:v>
                </c:pt>
                <c:pt idx="210">
                  <c:v>189.00000000000071</c:v>
                </c:pt>
                <c:pt idx="211">
                  <c:v>189.90000000000072</c:v>
                </c:pt>
                <c:pt idx="212">
                  <c:v>190.80000000000072</c:v>
                </c:pt>
                <c:pt idx="213">
                  <c:v>191.70000000000073</c:v>
                </c:pt>
                <c:pt idx="214">
                  <c:v>192.60000000000073</c:v>
                </c:pt>
                <c:pt idx="215">
                  <c:v>193.50000000000074</c:v>
                </c:pt>
                <c:pt idx="216">
                  <c:v>194.40000000000074</c:v>
                </c:pt>
                <c:pt idx="217">
                  <c:v>195.30000000000075</c:v>
                </c:pt>
                <c:pt idx="218">
                  <c:v>196.20000000000076</c:v>
                </c:pt>
                <c:pt idx="219">
                  <c:v>197.10000000000076</c:v>
                </c:pt>
                <c:pt idx="220">
                  <c:v>198.00000000000077</c:v>
                </c:pt>
                <c:pt idx="221">
                  <c:v>198.90000000000077</c:v>
                </c:pt>
                <c:pt idx="222">
                  <c:v>199.80000000000078</c:v>
                </c:pt>
                <c:pt idx="223">
                  <c:v>200.70000000000078</c:v>
                </c:pt>
                <c:pt idx="224">
                  <c:v>201.60000000000079</c:v>
                </c:pt>
                <c:pt idx="225">
                  <c:v>202.5000000000008</c:v>
                </c:pt>
                <c:pt idx="226">
                  <c:v>203.4000000000008</c:v>
                </c:pt>
                <c:pt idx="227">
                  <c:v>204.30000000000081</c:v>
                </c:pt>
                <c:pt idx="228">
                  <c:v>205.20000000000081</c:v>
                </c:pt>
                <c:pt idx="229">
                  <c:v>206.10000000000082</c:v>
                </c:pt>
                <c:pt idx="230">
                  <c:v>207.00000000000082</c:v>
                </c:pt>
                <c:pt idx="231">
                  <c:v>207.90000000000083</c:v>
                </c:pt>
                <c:pt idx="232">
                  <c:v>208.80000000000084</c:v>
                </c:pt>
                <c:pt idx="233">
                  <c:v>209.70000000000084</c:v>
                </c:pt>
                <c:pt idx="234">
                  <c:v>210.60000000000085</c:v>
                </c:pt>
                <c:pt idx="235">
                  <c:v>211.50000000000085</c:v>
                </c:pt>
                <c:pt idx="236">
                  <c:v>212.40000000000086</c:v>
                </c:pt>
                <c:pt idx="237">
                  <c:v>213.30000000000086</c:v>
                </c:pt>
                <c:pt idx="238">
                  <c:v>214.20000000000087</c:v>
                </c:pt>
                <c:pt idx="239">
                  <c:v>215.10000000000088</c:v>
                </c:pt>
                <c:pt idx="240">
                  <c:v>216.00000000000088</c:v>
                </c:pt>
                <c:pt idx="241">
                  <c:v>216.90000000000089</c:v>
                </c:pt>
                <c:pt idx="242">
                  <c:v>217.80000000000089</c:v>
                </c:pt>
                <c:pt idx="243">
                  <c:v>218.7000000000009</c:v>
                </c:pt>
                <c:pt idx="244">
                  <c:v>219.6000000000009</c:v>
                </c:pt>
                <c:pt idx="245">
                  <c:v>220.50000000000091</c:v>
                </c:pt>
                <c:pt idx="246">
                  <c:v>221.40000000000092</c:v>
                </c:pt>
                <c:pt idx="247">
                  <c:v>222.30000000000092</c:v>
                </c:pt>
                <c:pt idx="248">
                  <c:v>223.20000000000093</c:v>
                </c:pt>
                <c:pt idx="249">
                  <c:v>224.10000000000093</c:v>
                </c:pt>
                <c:pt idx="250">
                  <c:v>225.00000000000094</c:v>
                </c:pt>
                <c:pt idx="251">
                  <c:v>225.90000000000094</c:v>
                </c:pt>
                <c:pt idx="252">
                  <c:v>226.80000000000095</c:v>
                </c:pt>
                <c:pt idx="253">
                  <c:v>227.70000000000095</c:v>
                </c:pt>
                <c:pt idx="254">
                  <c:v>228.60000000000096</c:v>
                </c:pt>
                <c:pt idx="255">
                  <c:v>229.50000000000097</c:v>
                </c:pt>
                <c:pt idx="256">
                  <c:v>230.40000000000097</c:v>
                </c:pt>
                <c:pt idx="257">
                  <c:v>231.30000000000098</c:v>
                </c:pt>
                <c:pt idx="258">
                  <c:v>232.20000000000098</c:v>
                </c:pt>
                <c:pt idx="259">
                  <c:v>233.10000000000099</c:v>
                </c:pt>
                <c:pt idx="260">
                  <c:v>234.00000000000099</c:v>
                </c:pt>
                <c:pt idx="261">
                  <c:v>234.900000000001</c:v>
                </c:pt>
                <c:pt idx="262">
                  <c:v>235.80000000000101</c:v>
                </c:pt>
                <c:pt idx="263">
                  <c:v>236.70000000000101</c:v>
                </c:pt>
                <c:pt idx="264">
                  <c:v>237.60000000000102</c:v>
                </c:pt>
                <c:pt idx="265">
                  <c:v>238.50000000000102</c:v>
                </c:pt>
                <c:pt idx="266">
                  <c:v>239.40000000000103</c:v>
                </c:pt>
                <c:pt idx="267">
                  <c:v>240.30000000000103</c:v>
                </c:pt>
                <c:pt idx="268">
                  <c:v>241.20000000000104</c:v>
                </c:pt>
                <c:pt idx="269">
                  <c:v>242.10000000000105</c:v>
                </c:pt>
                <c:pt idx="270">
                  <c:v>243.00000000000105</c:v>
                </c:pt>
                <c:pt idx="271">
                  <c:v>243.90000000000106</c:v>
                </c:pt>
                <c:pt idx="272">
                  <c:v>244.80000000000106</c:v>
                </c:pt>
                <c:pt idx="273">
                  <c:v>245.70000000000107</c:v>
                </c:pt>
                <c:pt idx="274">
                  <c:v>246.60000000000107</c:v>
                </c:pt>
                <c:pt idx="275">
                  <c:v>247.50000000000108</c:v>
                </c:pt>
                <c:pt idx="276">
                  <c:v>248.40000000000109</c:v>
                </c:pt>
                <c:pt idx="277">
                  <c:v>249.30000000000109</c:v>
                </c:pt>
                <c:pt idx="278">
                  <c:v>250.2000000000011</c:v>
                </c:pt>
                <c:pt idx="279">
                  <c:v>251.1000000000011</c:v>
                </c:pt>
                <c:pt idx="280">
                  <c:v>252.00000000000111</c:v>
                </c:pt>
                <c:pt idx="281">
                  <c:v>252.90000000000111</c:v>
                </c:pt>
                <c:pt idx="282">
                  <c:v>253.80000000000112</c:v>
                </c:pt>
                <c:pt idx="283">
                  <c:v>254.70000000000113</c:v>
                </c:pt>
                <c:pt idx="284">
                  <c:v>255.60000000000113</c:v>
                </c:pt>
                <c:pt idx="285">
                  <c:v>256.50000000000114</c:v>
                </c:pt>
                <c:pt idx="286">
                  <c:v>257.40000000000111</c:v>
                </c:pt>
                <c:pt idx="287">
                  <c:v>258.30000000000109</c:v>
                </c:pt>
                <c:pt idx="288">
                  <c:v>259.20000000000107</c:v>
                </c:pt>
                <c:pt idx="289">
                  <c:v>260.10000000000105</c:v>
                </c:pt>
                <c:pt idx="290">
                  <c:v>261.00000000000102</c:v>
                </c:pt>
                <c:pt idx="291">
                  <c:v>261.900000000001</c:v>
                </c:pt>
                <c:pt idx="292">
                  <c:v>262.80000000000098</c:v>
                </c:pt>
                <c:pt idx="293">
                  <c:v>263.70000000000095</c:v>
                </c:pt>
                <c:pt idx="294">
                  <c:v>264.60000000000093</c:v>
                </c:pt>
                <c:pt idx="295">
                  <c:v>265.50000000000091</c:v>
                </c:pt>
                <c:pt idx="296">
                  <c:v>266.40000000000089</c:v>
                </c:pt>
                <c:pt idx="297">
                  <c:v>267.30000000000086</c:v>
                </c:pt>
                <c:pt idx="298">
                  <c:v>268.20000000000084</c:v>
                </c:pt>
                <c:pt idx="299">
                  <c:v>269.10000000000082</c:v>
                </c:pt>
                <c:pt idx="300">
                  <c:v>270.0000000000008</c:v>
                </c:pt>
                <c:pt idx="301">
                  <c:v>270.90000000000077</c:v>
                </c:pt>
                <c:pt idx="302">
                  <c:v>271.80000000000075</c:v>
                </c:pt>
                <c:pt idx="303">
                  <c:v>272.70000000000073</c:v>
                </c:pt>
                <c:pt idx="304">
                  <c:v>273.6000000000007</c:v>
                </c:pt>
                <c:pt idx="305">
                  <c:v>274.50000000000068</c:v>
                </c:pt>
                <c:pt idx="306">
                  <c:v>275.40000000000066</c:v>
                </c:pt>
                <c:pt idx="307">
                  <c:v>276.30000000000064</c:v>
                </c:pt>
                <c:pt idx="308">
                  <c:v>277.20000000000061</c:v>
                </c:pt>
                <c:pt idx="309">
                  <c:v>278.10000000000059</c:v>
                </c:pt>
                <c:pt idx="310">
                  <c:v>279.00000000000057</c:v>
                </c:pt>
                <c:pt idx="311">
                  <c:v>279.90000000000055</c:v>
                </c:pt>
                <c:pt idx="312">
                  <c:v>280.80000000000052</c:v>
                </c:pt>
                <c:pt idx="313">
                  <c:v>281.7000000000005</c:v>
                </c:pt>
                <c:pt idx="314">
                  <c:v>282.60000000000048</c:v>
                </c:pt>
                <c:pt idx="315">
                  <c:v>283.50000000000045</c:v>
                </c:pt>
                <c:pt idx="316">
                  <c:v>284.40000000000043</c:v>
                </c:pt>
                <c:pt idx="317">
                  <c:v>285.30000000000041</c:v>
                </c:pt>
                <c:pt idx="318">
                  <c:v>286.20000000000039</c:v>
                </c:pt>
                <c:pt idx="319">
                  <c:v>287.10000000000036</c:v>
                </c:pt>
                <c:pt idx="320">
                  <c:v>288.00000000000034</c:v>
                </c:pt>
                <c:pt idx="321">
                  <c:v>288.90000000000032</c:v>
                </c:pt>
                <c:pt idx="322">
                  <c:v>289.8000000000003</c:v>
                </c:pt>
                <c:pt idx="323">
                  <c:v>290.70000000000027</c:v>
                </c:pt>
                <c:pt idx="324">
                  <c:v>291.60000000000025</c:v>
                </c:pt>
                <c:pt idx="325">
                  <c:v>292.50000000000023</c:v>
                </c:pt>
                <c:pt idx="326">
                  <c:v>293.4000000000002</c:v>
                </c:pt>
                <c:pt idx="327">
                  <c:v>294.30000000000018</c:v>
                </c:pt>
                <c:pt idx="328">
                  <c:v>295.20000000000016</c:v>
                </c:pt>
                <c:pt idx="329">
                  <c:v>296.10000000000014</c:v>
                </c:pt>
                <c:pt idx="330">
                  <c:v>297.00000000000011</c:v>
                </c:pt>
                <c:pt idx="331">
                  <c:v>297.90000000000009</c:v>
                </c:pt>
                <c:pt idx="332">
                  <c:v>298.80000000000007</c:v>
                </c:pt>
                <c:pt idx="333">
                  <c:v>299.70000000000005</c:v>
                </c:pt>
                <c:pt idx="334">
                  <c:v>300.60000000000002</c:v>
                </c:pt>
                <c:pt idx="335">
                  <c:v>301.5</c:v>
                </c:pt>
                <c:pt idx="336">
                  <c:v>302.39999999999998</c:v>
                </c:pt>
                <c:pt idx="337">
                  <c:v>303.29999999999995</c:v>
                </c:pt>
                <c:pt idx="338">
                  <c:v>304.19999999999993</c:v>
                </c:pt>
                <c:pt idx="339">
                  <c:v>305.09999999999991</c:v>
                </c:pt>
                <c:pt idx="340">
                  <c:v>305.99999999999989</c:v>
                </c:pt>
                <c:pt idx="341">
                  <c:v>306.89999999999986</c:v>
                </c:pt>
                <c:pt idx="342">
                  <c:v>307.79999999999984</c:v>
                </c:pt>
                <c:pt idx="343">
                  <c:v>308.69999999999982</c:v>
                </c:pt>
                <c:pt idx="344">
                  <c:v>309.5999999999998</c:v>
                </c:pt>
                <c:pt idx="345">
                  <c:v>310.49999999999977</c:v>
                </c:pt>
                <c:pt idx="346">
                  <c:v>311.39999999999975</c:v>
                </c:pt>
                <c:pt idx="347">
                  <c:v>312.29999999999973</c:v>
                </c:pt>
                <c:pt idx="348">
                  <c:v>313.1999999999997</c:v>
                </c:pt>
                <c:pt idx="349">
                  <c:v>314.09999999999968</c:v>
                </c:pt>
                <c:pt idx="350">
                  <c:v>314.99999999999966</c:v>
                </c:pt>
                <c:pt idx="351">
                  <c:v>315.89999999999964</c:v>
                </c:pt>
                <c:pt idx="352">
                  <c:v>316.79999999999961</c:v>
                </c:pt>
                <c:pt idx="353">
                  <c:v>317.69999999999959</c:v>
                </c:pt>
                <c:pt idx="354">
                  <c:v>318.59999999999957</c:v>
                </c:pt>
                <c:pt idx="355">
                  <c:v>319.49999999999955</c:v>
                </c:pt>
                <c:pt idx="356">
                  <c:v>320.39999999999952</c:v>
                </c:pt>
                <c:pt idx="357">
                  <c:v>321.2999999999995</c:v>
                </c:pt>
                <c:pt idx="358">
                  <c:v>322.19999999999948</c:v>
                </c:pt>
                <c:pt idx="359">
                  <c:v>323.09999999999945</c:v>
                </c:pt>
                <c:pt idx="360">
                  <c:v>323.99999999999943</c:v>
                </c:pt>
                <c:pt idx="361">
                  <c:v>324.89999999999941</c:v>
                </c:pt>
                <c:pt idx="362">
                  <c:v>325.79999999999939</c:v>
                </c:pt>
                <c:pt idx="363">
                  <c:v>326.69999999999936</c:v>
                </c:pt>
                <c:pt idx="364">
                  <c:v>327.59999999999934</c:v>
                </c:pt>
                <c:pt idx="365">
                  <c:v>328.49999999999932</c:v>
                </c:pt>
                <c:pt idx="366">
                  <c:v>329.3999999999993</c:v>
                </c:pt>
                <c:pt idx="367">
                  <c:v>330.29999999999927</c:v>
                </c:pt>
                <c:pt idx="368">
                  <c:v>331.19999999999925</c:v>
                </c:pt>
                <c:pt idx="369">
                  <c:v>332.09999999999923</c:v>
                </c:pt>
                <c:pt idx="370">
                  <c:v>332.9999999999992</c:v>
                </c:pt>
                <c:pt idx="371">
                  <c:v>333.89999999999918</c:v>
                </c:pt>
                <c:pt idx="372">
                  <c:v>334.79999999999916</c:v>
                </c:pt>
                <c:pt idx="373">
                  <c:v>335.69999999999914</c:v>
                </c:pt>
                <c:pt idx="374">
                  <c:v>336.59999999999911</c:v>
                </c:pt>
                <c:pt idx="375">
                  <c:v>337.49999999999909</c:v>
                </c:pt>
                <c:pt idx="376">
                  <c:v>338.39999999999907</c:v>
                </c:pt>
                <c:pt idx="377">
                  <c:v>339.29999999999905</c:v>
                </c:pt>
              </c:numCache>
            </c:numRef>
          </c:cat>
          <c:val>
            <c:numRef>
              <c:f>合成波のつくり方!$CH$43:$CH$420</c:f>
              <c:numCache>
                <c:formatCode>0.000</c:formatCode>
                <c:ptCount val="3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0.01</c:v>
                </c:pt>
                <c:pt idx="178">
                  <c:v>1.4100000000000001E-2</c:v>
                </c:pt>
                <c:pt idx="179">
                  <c:v>1.9880177688000003E-2</c:v>
                </c:pt>
                <c:pt idx="180">
                  <c:v>2.8028256533804998E-2</c:v>
                </c:pt>
                <c:pt idx="181">
                  <c:v>3.9512653772661485E-2</c:v>
                </c:pt>
                <c:pt idx="182">
                  <c:v>5.5696252965092549E-2</c:v>
                </c:pt>
                <c:pt idx="183">
                  <c:v>7.8495508817435791E-2</c:v>
                </c:pt>
                <c:pt idx="184">
                  <c:v>0.11060217162496061</c:v>
                </c:pt>
                <c:pt idx="185">
                  <c:v>0.15579073671956062</c:v>
                </c:pt>
                <c:pt idx="186">
                  <c:v>0.21934170318086926</c:v>
                </c:pt>
                <c:pt idx="187">
                  <c:v>0.308618188021753</c:v>
                </c:pt>
                <c:pt idx="188">
                  <c:v>0.43383939172826058</c:v>
                </c:pt>
                <c:pt idx="189">
                  <c:v>0.60909414260483141</c:v>
                </c:pt>
                <c:pt idx="190">
                  <c:v>0.85362133326913991</c:v>
                </c:pt>
                <c:pt idx="191">
                  <c:v>1.1933321997762145</c:v>
                </c:pt>
                <c:pt idx="192">
                  <c:v>1.6624275039753869</c:v>
                </c:pt>
                <c:pt idx="193">
                  <c:v>2.3047152297823517</c:v>
                </c:pt>
                <c:pt idx="194">
                  <c:v>3.1737877896782658</c:v>
                </c:pt>
                <c:pt idx="195">
                  <c:v>4.3305152784491696</c:v>
                </c:pt>
                <c:pt idx="196">
                  <c:v>5.8354304626025346</c:v>
                </c:pt>
                <c:pt idx="197">
                  <c:v>7.7330015028246475</c:v>
                </c:pt>
                <c:pt idx="198">
                  <c:v>10.025792183782841</c:v>
                </c:pt>
                <c:pt idx="199">
                  <c:v>12.641270743945373</c:v>
                </c:pt>
                <c:pt idx="200">
                  <c:v>15.404040965886544</c:v>
                </c:pt>
                <c:pt idx="201">
                  <c:v>18.037598363033329</c:v>
                </c:pt>
                <c:pt idx="202">
                  <c:v>20.218265826800582</c:v>
                </c:pt>
                <c:pt idx="203">
                  <c:v>21.67437864147643</c:v>
                </c:pt>
                <c:pt idx="204">
                  <c:v>22.279249979947728</c:v>
                </c:pt>
                <c:pt idx="205">
                  <c:v>22.077483910314697</c:v>
                </c:pt>
                <c:pt idx="206">
                  <c:v>21.235068367135955</c:v>
                </c:pt>
                <c:pt idx="207">
                  <c:v>19.95977668226514</c:v>
                </c:pt>
                <c:pt idx="208">
                  <c:v>18.440901321702189</c:v>
                </c:pt>
                <c:pt idx="209">
                  <c:v>16.823330297686095</c:v>
                </c:pt>
                <c:pt idx="210">
                  <c:v>15.205973304843525</c:v>
                </c:pt>
                <c:pt idx="211">
                  <c:v>13.650550607760167</c:v>
                </c:pt>
                <c:pt idx="212">
                  <c:v>12.192113987978928</c:v>
                </c:pt>
                <c:pt idx="213">
                  <c:v>10.847870979261531</c:v>
                </c:pt>
                <c:pt idx="214">
                  <c:v>9.6236342285406966</c:v>
                </c:pt>
                <c:pt idx="215">
                  <c:v>8.5182281960677937</c:v>
                </c:pt>
                <c:pt idx="216">
                  <c:v>7.5263923135799544</c:v>
                </c:pt>
                <c:pt idx="217">
                  <c:v>6.6406515351950368</c:v>
                </c:pt>
                <c:pt idx="218">
                  <c:v>5.8525011889940499</c:v>
                </c:pt>
                <c:pt idx="219">
                  <c:v>5.1531439967725081</c:v>
                </c:pt>
                <c:pt idx="220">
                  <c:v>4.5339370582148435</c:v>
                </c:pt>
                <c:pt idx="221">
                  <c:v>3.9866519551469461</c:v>
                </c:pt>
                <c:pt idx="222">
                  <c:v>3.5036150584739261</c:v>
                </c:pt>
                <c:pt idx="223">
                  <c:v>3.0777716377539943</c:v>
                </c:pt>
                <c:pt idx="224">
                  <c:v>2.7027021495365244</c:v>
                </c:pt>
                <c:pt idx="225">
                  <c:v>2.3726091991148097</c:v>
                </c:pt>
                <c:pt idx="226">
                  <c:v>2.0822872313988241</c:v>
                </c:pt>
                <c:pt idx="227">
                  <c:v>1.8270827899114015</c:v>
                </c:pt>
                <c:pt idx="228">
                  <c:v>1.6028504077062975</c:v>
                </c:pt>
                <c:pt idx="229">
                  <c:v>1.4059073598801313</c:v>
                </c:pt>
                <c:pt idx="230">
                  <c:v>1.2329892919296426</c:v>
                </c:pt>
                <c:pt idx="231">
                  <c:v>1.0812079323786334</c:v>
                </c:pt>
                <c:pt idx="232">
                  <c:v>0.94801156515703222</c:v>
                </c:pt>
                <c:pt idx="233">
                  <c:v>0.83114858705578221</c:v>
                </c:pt>
                <c:pt idx="234">
                  <c:v>0.72863424834546853</c:v>
                </c:pt>
                <c:pt idx="235">
                  <c:v>0.63872053026443709</c:v>
                </c:pt>
                <c:pt idx="236">
                  <c:v>0.55986902454874121</c:v>
                </c:pt>
                <c:pt idx="237">
                  <c:v>0.49072662918426169</c:v>
                </c:pt>
                <c:pt idx="238">
                  <c:v>0.43010384864114248</c:v>
                </c:pt>
                <c:pt idx="239">
                  <c:v>0.37695547748053981</c:v>
                </c:pt>
                <c:pt idx="240">
                  <c:v>0.33036344757022151</c:v>
                </c:pt>
                <c:pt idx="241">
                  <c:v>0.28952162721717201</c:v>
                </c:pt>
                <c:pt idx="242">
                  <c:v>0.25372237259864527</c:v>
                </c:pt>
                <c:pt idx="243">
                  <c:v>0.2223446461014057</c:v>
                </c:pt>
                <c:pt idx="244">
                  <c:v>0.19484353132326412</c:v>
                </c:pt>
                <c:pt idx="245">
                  <c:v>0.17074098973427884</c:v>
                </c:pt>
                <c:pt idx="246">
                  <c:v>0.149617718812464</c:v>
                </c:pt>
                <c:pt idx="247">
                  <c:v>0.13110598553813235</c:v>
                </c:pt>
                <c:pt idx="248">
                  <c:v>0.11488332226877757</c:v>
                </c:pt>
                <c:pt idx="249">
                  <c:v>0.100666984134098</c:v>
                </c:pt>
                <c:pt idx="250">
                  <c:v>8.8209078163387716E-2</c:v>
                </c:pt>
                <c:pt idx="251">
                  <c:v>7.729228440179603E-2</c:v>
                </c:pt>
                <c:pt idx="252">
                  <c:v>6.7726098331020196E-2</c:v>
                </c:pt>
                <c:pt idx="253">
                  <c:v>5.9343532042733863E-2</c:v>
                </c:pt>
                <c:pt idx="254">
                  <c:v>5.1998218886739361E-2</c:v>
                </c:pt>
                <c:pt idx="255">
                  <c:v>4.55618728011064E-2</c:v>
                </c:pt>
                <c:pt idx="256">
                  <c:v>3.9922059299067961E-2</c:v>
                </c:pt>
                <c:pt idx="257">
                  <c:v>3.498024020565435E-2</c:v>
                </c:pt>
                <c:pt idx="258">
                  <c:v>3.0650058770890068E-2</c:v>
                </c:pt>
                <c:pt idx="259">
                  <c:v>2.6855835796474339E-2</c:v>
                </c:pt>
                <c:pt idx="260">
                  <c:v>2.3531250955144963E-2</c:v>
                </c:pt>
                <c:pt idx="261">
                  <c:v>2.0618186607522879E-2</c:v>
                </c:pt>
                <c:pt idx="262">
                  <c:v>1.8065714176574439E-2</c:v>
                </c:pt>
                <c:pt idx="263">
                  <c:v>1.5829205566811191E-2</c:v>
                </c:pt>
                <c:pt idx="264">
                  <c:v>1.3869554251621275E-2</c:v>
                </c:pt>
                <c:pt idx="265">
                  <c:v>1.2152492531389041E-2</c:v>
                </c:pt>
                <c:pt idx="266">
                  <c:v>1.0647993117376901E-2</c:v>
                </c:pt>
                <c:pt idx="267">
                  <c:v>9.3297446484725023E-3</c:v>
                </c:pt>
                <c:pt idx="268">
                  <c:v>8.1746920236045132E-3</c:v>
                </c:pt>
                <c:pt idx="269">
                  <c:v>7.1626335529600986E-3</c:v>
                </c:pt>
                <c:pt idx="270">
                  <c:v>6.2758679147318711E-3</c:v>
                </c:pt>
                <c:pt idx="271">
                  <c:v>5.4988847674504477E-3</c:v>
                </c:pt>
                <c:pt idx="272">
                  <c:v>4.8180936255582101E-3</c:v>
                </c:pt>
                <c:pt idx="273">
                  <c:v>4.2215862705704951E-3</c:v>
                </c:pt>
                <c:pt idx="274">
                  <c:v>3.6989285532480088E-3</c:v>
                </c:pt>
                <c:pt idx="275">
                  <c:v>3.2409779536145215E-3</c:v>
                </c:pt>
                <c:pt idx="276">
                  <c:v>2.8397237141480937E-3</c:v>
                </c:pt>
                <c:pt idx="277">
                  <c:v>2.4881467547484995E-3</c:v>
                </c:pt>
                <c:pt idx="278">
                  <c:v>2.1800969229031839E-3</c:v>
                </c:pt>
                <c:pt idx="279">
                  <c:v>1.9101854347832775E-3</c:v>
                </c:pt>
                <c:pt idx="280">
                  <c:v>1.6736906280208717E-3</c:v>
                </c:pt>
                <c:pt idx="281">
                  <c:v>1.4664753792334258E-3</c:v>
                </c:pt>
                <c:pt idx="282">
                  <c:v>1.2849147429951542E-3</c:v>
                </c:pt>
                <c:pt idx="283">
                  <c:v>1.1258325474404363E-3</c:v>
                </c:pt>
                <c:pt idx="284">
                  <c:v>9.8644583811972148E-4</c:v>
                </c:pt>
                <c:pt idx="285">
                  <c:v>8.64316198832818E-4</c:v>
                </c:pt>
                <c:pt idx="286">
                  <c:v>7.573070983225899E-4</c:v>
                </c:pt>
                <c:pt idx="287">
                  <c:v>6.6354651701544401E-4</c:v>
                </c:pt>
                <c:pt idx="288">
                  <c:v>5.8139420027763828E-4</c:v>
                </c:pt>
                <c:pt idx="289">
                  <c:v>5.0941296552657644E-4</c:v>
                </c:pt>
                <c:pt idx="290">
                  <c:v>4.4634356140385161E-4</c:v>
                </c:pt>
                <c:pt idx="291">
                  <c:v>3.9108263931796327E-4</c:v>
                </c:pt>
                <c:pt idx="292">
                  <c:v>3.4266345208296844E-4</c:v>
                </c:pt>
                <c:pt idx="293">
                  <c:v>3.0023894206467652E-4</c:v>
                </c:pt>
                <c:pt idx="294">
                  <c:v>2.6306692303092953E-4</c:v>
                </c:pt>
                <c:pt idx="295">
                  <c:v>2.3049709651674704E-4</c:v>
                </c:pt>
                <c:pt idx="296">
                  <c:v>2.019596755982234E-4</c:v>
                </c:pt>
                <c:pt idx="297">
                  <c:v>1.769554170815664E-4</c:v>
                </c:pt>
                <c:pt idx="298">
                  <c:v>1.5504688774679715E-4</c:v>
                </c:pt>
                <c:pt idx="299">
                  <c:v>1.358508118698868E-4</c:v>
                </c:pt>
                <c:pt idx="300">
                  <c:v>1.1903136615975346E-4</c:v>
                </c:pt>
                <c:pt idx="301">
                  <c:v>1.0429430481818515E-4</c:v>
                </c:pt>
                <c:pt idx="302">
                  <c:v>9.1381811951103437E-5</c:v>
                </c:pt>
                <c:pt idx="303">
                  <c:v>8.0067991282508475E-5</c:v>
                </c:pt>
                <c:pt idx="304">
                  <c:v>7.0154914270412327E-5</c:v>
                </c:pt>
                <c:pt idx="305">
                  <c:v>6.1469157492009184E-5</c:v>
                </c:pt>
                <c:pt idx="306">
                  <c:v>5.3858768724064694E-5</c:v>
                </c:pt>
                <c:pt idx="307">
                  <c:v>4.7190608643707971E-5</c:v>
                </c:pt>
                <c:pt idx="308">
                  <c:v>4.1348021645632143E-5</c:v>
                </c:pt>
                <c:pt idx="309">
                  <c:v>3.6228795029074983E-5</c:v>
                </c:pt>
                <c:pt idx="310">
                  <c:v>3.1743370852556296E-5</c:v>
                </c:pt>
                <c:pt idx="311">
                  <c:v>2.7813279174428725E-5</c:v>
                </c:pt>
                <c:pt idx="312">
                  <c:v>2.4369765270165291E-5</c:v>
                </c:pt>
                <c:pt idx="313">
                  <c:v>2.1352586810703194E-5</c:v>
                </c:pt>
                <c:pt idx="314">
                  <c:v>1.8708959959446377E-5</c:v>
                </c:pt>
                <c:pt idx="315">
                  <c:v>1.6392635950708569E-5</c:v>
                </c:pt>
                <c:pt idx="316">
                  <c:v>1.4363091995025145E-5</c:v>
                </c:pt>
                <c:pt idx="317">
                  <c:v>1.2584822356806033E-5</c:v>
                </c:pt>
                <c:pt idx="318">
                  <c:v>1.102671720222984E-5</c:v>
                </c:pt>
                <c:pt idx="319">
                  <c:v>9.6615183507467549E-6</c:v>
                </c:pt>
                <c:pt idx="320">
                  <c:v>8.4653424089252113E-6</c:v>
                </c:pt>
                <c:pt idx="321">
                  <c:v>7.4172629441797704E-6</c:v>
                </c:pt>
                <c:pt idx="322">
                  <c:v>6.4989443887767337E-6</c:v>
                </c:pt>
                <c:pt idx="323">
                  <c:v>5.6943212694981551E-6</c:v>
                </c:pt>
                <c:pt idx="324">
                  <c:v>4.9893171512857812E-6</c:v>
                </c:pt>
                <c:pt idx="325">
                  <c:v>4.3715983779555863E-6</c:v>
                </c:pt>
                <c:pt idx="326">
                  <c:v>3.8303583018252956E-6</c:v>
                </c:pt>
                <c:pt idx="327">
                  <c:v>3.3561282274810096E-6</c:v>
                </c:pt>
                <c:pt idx="328">
                  <c:v>2.9406117622559318E-6</c:v>
                </c:pt>
                <c:pt idx="329">
                  <c:v>2.5765396754799617E-6</c:v>
                </c:pt>
                <c:pt idx="330">
                  <c:v>2.2575427273472027E-6</c:v>
                </c:pt>
                <c:pt idx="331">
                  <c:v>1.9780402426159747E-6</c:v>
                </c:pt>
                <c:pt idx="332">
                  <c:v>1.7331424798022815E-6</c:v>
                </c:pt>
                <c:pt idx="333">
                  <c:v>1.5185650878716266E-6</c:v>
                </c:pt>
                <c:pt idx="334">
                  <c:v>1.3305541538977281E-6</c:v>
                </c:pt>
                <c:pt idx="335">
                  <c:v>1.1658205304394433E-6</c:v>
                </c:pt>
                <c:pt idx="336">
                  <c:v>1.021482293730494E-6</c:v>
                </c:pt>
                <c:pt idx="337">
                  <c:v>8.9501432602045922E-7</c:v>
                </c:pt>
                <c:pt idx="338">
                  <c:v>7.8420414003843267E-7</c:v>
                </c:pt>
                <c:pt idx="339">
                  <c:v>6.8711317275311709E-7</c:v>
                </c:pt>
                <c:pt idx="340">
                  <c:v>6.0204287128535195E-7</c:v>
                </c:pt>
                <c:pt idx="341">
                  <c:v>5.2750497766506304E-7</c:v>
                </c:pt>
                <c:pt idx="342">
                  <c:v>4.6219549258103385E-7</c:v>
                </c:pt>
                <c:pt idx="343">
                  <c:v>4.0497186263380483E-7</c:v>
                </c:pt>
                <c:pt idx="344">
                  <c:v>3.548329919953832E-7</c:v>
                </c:pt>
                <c:pt idx="345">
                  <c:v>3.1090172879085918E-7</c:v>
                </c:pt>
                <c:pt idx="346">
                  <c:v>2.7240951981090021E-7</c:v>
                </c:pt>
                <c:pt idx="347">
                  <c:v>2.386829650978326E-7</c:v>
                </c:pt>
                <c:pt idx="348">
                  <c:v>2.0913203718524812E-7</c:v>
                </c:pt>
                <c:pt idx="349">
                  <c:v>1.8323975889326026E-7</c:v>
                </c:pt>
                <c:pt idx="350">
                  <c:v>1.6055315909815417E-7</c:v>
                </c:pt>
                <c:pt idx="351">
                  <c:v>1.406753482526266E-7</c:v>
                </c:pt>
                <c:pt idx="352">
                  <c:v>1.2325857502222638E-7</c:v>
                </c:pt>
                <c:pt idx="353">
                  <c:v>1.0799814256769062E-7</c:v>
                </c:pt>
                <c:pt idx="354">
                  <c:v>9.4627078041899248E-8</c:v>
                </c:pt>
                <c:pt idx="355">
                  <c:v>8.2911462047243622E-8</c:v>
                </c:pt>
                <c:pt idx="356">
                  <c:v>7.2646336344846729E-8</c:v>
                </c:pt>
                <c:pt idx="357">
                  <c:v>6.3652118223268671E-8</c:v>
                </c:pt>
                <c:pt idx="358">
                  <c:v>5.5771458798058353E-8</c:v>
                </c:pt>
                <c:pt idx="359">
                  <c:v>4.8866490279837252E-8</c:v>
                </c:pt>
                <c:pt idx="360">
                  <c:v>4.281641405339031E-8</c:v>
                </c:pt>
                <c:pt idx="361">
                  <c:v>3.7515387372539334E-8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9541-48FD-886A-83A22A6000C1}"/>
            </c:ext>
          </c:extLst>
        </c:ser>
        <c:ser>
          <c:idx val="10"/>
          <c:order val="7"/>
          <c:tx>
            <c:strRef>
              <c:f>合成波のつくり方!$CI$42</c:f>
              <c:strCache>
                <c:ptCount val="1"/>
                <c:pt idx="0">
                  <c:v>y7</c:v>
                </c:pt>
              </c:strCache>
            </c:strRef>
          </c:tx>
          <c:spPr>
            <a:ln w="9525" cap="rnd">
              <a:solidFill>
                <a:schemeClr val="accent5">
                  <a:lumMod val="6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合成波のつくり方!$CB$43:$CB$420</c:f>
              <c:numCache>
                <c:formatCode>#,##0_);[Red]\(#,##0\)</c:formatCode>
                <c:ptCount val="378"/>
                <c:pt idx="0">
                  <c:v>0</c:v>
                </c:pt>
                <c:pt idx="1">
                  <c:v>0.9</c:v>
                </c:pt>
                <c:pt idx="2">
                  <c:v>1.8</c:v>
                </c:pt>
                <c:pt idx="3">
                  <c:v>2.7</c:v>
                </c:pt>
                <c:pt idx="4">
                  <c:v>3.6</c:v>
                </c:pt>
                <c:pt idx="5">
                  <c:v>4.5</c:v>
                </c:pt>
                <c:pt idx="6">
                  <c:v>5.4</c:v>
                </c:pt>
                <c:pt idx="7">
                  <c:v>6.3000000000000007</c:v>
                </c:pt>
                <c:pt idx="8">
                  <c:v>7.2000000000000011</c:v>
                </c:pt>
                <c:pt idx="9">
                  <c:v>8.1000000000000014</c:v>
                </c:pt>
                <c:pt idx="10">
                  <c:v>9.0000000000000018</c:v>
                </c:pt>
                <c:pt idx="11">
                  <c:v>9.9000000000000021</c:v>
                </c:pt>
                <c:pt idx="12">
                  <c:v>10.800000000000002</c:v>
                </c:pt>
                <c:pt idx="13">
                  <c:v>11.700000000000003</c:v>
                </c:pt>
                <c:pt idx="14">
                  <c:v>12.600000000000003</c:v>
                </c:pt>
                <c:pt idx="15">
                  <c:v>13.500000000000004</c:v>
                </c:pt>
                <c:pt idx="16">
                  <c:v>14.400000000000004</c:v>
                </c:pt>
                <c:pt idx="17">
                  <c:v>15.300000000000004</c:v>
                </c:pt>
                <c:pt idx="18">
                  <c:v>16.200000000000003</c:v>
                </c:pt>
                <c:pt idx="19">
                  <c:v>17.100000000000001</c:v>
                </c:pt>
                <c:pt idx="20">
                  <c:v>18</c:v>
                </c:pt>
                <c:pt idx="21">
                  <c:v>18.899999999999999</c:v>
                </c:pt>
                <c:pt idx="22">
                  <c:v>19.799999999999997</c:v>
                </c:pt>
                <c:pt idx="23">
                  <c:v>20.699999999999996</c:v>
                </c:pt>
                <c:pt idx="24">
                  <c:v>21.599999999999994</c:v>
                </c:pt>
                <c:pt idx="25">
                  <c:v>22.499999999999993</c:v>
                </c:pt>
                <c:pt idx="26">
                  <c:v>23.399999999999991</c:v>
                </c:pt>
                <c:pt idx="27">
                  <c:v>24.29999999999999</c:v>
                </c:pt>
                <c:pt idx="28">
                  <c:v>25.199999999999989</c:v>
                </c:pt>
                <c:pt idx="29">
                  <c:v>26.099999999999987</c:v>
                </c:pt>
                <c:pt idx="30">
                  <c:v>26.999999999999986</c:v>
                </c:pt>
                <c:pt idx="31">
                  <c:v>27.899999999999984</c:v>
                </c:pt>
                <c:pt idx="32">
                  <c:v>28.799999999999983</c:v>
                </c:pt>
                <c:pt idx="33">
                  <c:v>29.699999999999982</c:v>
                </c:pt>
                <c:pt idx="34">
                  <c:v>30.59999999999998</c:v>
                </c:pt>
                <c:pt idx="35">
                  <c:v>31.499999999999979</c:v>
                </c:pt>
                <c:pt idx="36">
                  <c:v>32.399999999999977</c:v>
                </c:pt>
                <c:pt idx="37">
                  <c:v>33.299999999999976</c:v>
                </c:pt>
                <c:pt idx="38">
                  <c:v>34.199999999999974</c:v>
                </c:pt>
                <c:pt idx="39">
                  <c:v>35.099999999999973</c:v>
                </c:pt>
                <c:pt idx="40">
                  <c:v>35.999999999999972</c:v>
                </c:pt>
                <c:pt idx="41">
                  <c:v>36.89999999999997</c:v>
                </c:pt>
                <c:pt idx="42">
                  <c:v>37.799999999999969</c:v>
                </c:pt>
                <c:pt idx="43">
                  <c:v>38.699999999999967</c:v>
                </c:pt>
                <c:pt idx="44">
                  <c:v>39.599999999999966</c:v>
                </c:pt>
                <c:pt idx="45">
                  <c:v>40.499999999999964</c:v>
                </c:pt>
                <c:pt idx="46">
                  <c:v>41.399999999999963</c:v>
                </c:pt>
                <c:pt idx="47">
                  <c:v>42.299999999999962</c:v>
                </c:pt>
                <c:pt idx="48">
                  <c:v>43.19999999999996</c:v>
                </c:pt>
                <c:pt idx="49">
                  <c:v>44.099999999999959</c:v>
                </c:pt>
                <c:pt idx="50">
                  <c:v>44.999999999999957</c:v>
                </c:pt>
                <c:pt idx="51">
                  <c:v>45.899999999999956</c:v>
                </c:pt>
                <c:pt idx="52">
                  <c:v>46.799999999999955</c:v>
                </c:pt>
                <c:pt idx="53">
                  <c:v>47.699999999999953</c:v>
                </c:pt>
                <c:pt idx="54">
                  <c:v>48.599999999999952</c:v>
                </c:pt>
                <c:pt idx="55">
                  <c:v>49.49999999999995</c:v>
                </c:pt>
                <c:pt idx="56">
                  <c:v>50.399999999999949</c:v>
                </c:pt>
                <c:pt idx="57">
                  <c:v>51.299999999999947</c:v>
                </c:pt>
                <c:pt idx="58">
                  <c:v>52.199999999999946</c:v>
                </c:pt>
                <c:pt idx="59">
                  <c:v>53.099999999999945</c:v>
                </c:pt>
                <c:pt idx="60">
                  <c:v>53.999999999999943</c:v>
                </c:pt>
                <c:pt idx="61">
                  <c:v>54.899999999999942</c:v>
                </c:pt>
                <c:pt idx="62">
                  <c:v>55.79999999999994</c:v>
                </c:pt>
                <c:pt idx="63">
                  <c:v>56.699999999999939</c:v>
                </c:pt>
                <c:pt idx="64">
                  <c:v>57.599999999999937</c:v>
                </c:pt>
                <c:pt idx="65">
                  <c:v>58.499999999999936</c:v>
                </c:pt>
                <c:pt idx="66">
                  <c:v>59.399999999999935</c:v>
                </c:pt>
                <c:pt idx="67">
                  <c:v>60.299999999999933</c:v>
                </c:pt>
                <c:pt idx="68">
                  <c:v>61.199999999999932</c:v>
                </c:pt>
                <c:pt idx="69">
                  <c:v>62.09999999999993</c:v>
                </c:pt>
                <c:pt idx="70">
                  <c:v>62.999999999999929</c:v>
                </c:pt>
                <c:pt idx="71">
                  <c:v>63.899999999999928</c:v>
                </c:pt>
                <c:pt idx="72">
                  <c:v>64.799999999999926</c:v>
                </c:pt>
                <c:pt idx="73">
                  <c:v>65.699999999999932</c:v>
                </c:pt>
                <c:pt idx="74">
                  <c:v>66.599999999999937</c:v>
                </c:pt>
                <c:pt idx="75">
                  <c:v>67.499999999999943</c:v>
                </c:pt>
                <c:pt idx="76">
                  <c:v>68.399999999999949</c:v>
                </c:pt>
                <c:pt idx="77">
                  <c:v>69.299999999999955</c:v>
                </c:pt>
                <c:pt idx="78">
                  <c:v>70.19999999999996</c:v>
                </c:pt>
                <c:pt idx="79">
                  <c:v>71.099999999999966</c:v>
                </c:pt>
                <c:pt idx="80">
                  <c:v>71.999999999999972</c:v>
                </c:pt>
                <c:pt idx="81">
                  <c:v>72.899999999999977</c:v>
                </c:pt>
                <c:pt idx="82">
                  <c:v>73.799999999999983</c:v>
                </c:pt>
                <c:pt idx="83">
                  <c:v>74.699999999999989</c:v>
                </c:pt>
                <c:pt idx="84">
                  <c:v>75.599999999999994</c:v>
                </c:pt>
                <c:pt idx="85">
                  <c:v>76.5</c:v>
                </c:pt>
                <c:pt idx="86">
                  <c:v>77.400000000000006</c:v>
                </c:pt>
                <c:pt idx="87">
                  <c:v>78.300000000000011</c:v>
                </c:pt>
                <c:pt idx="88">
                  <c:v>79.200000000000017</c:v>
                </c:pt>
                <c:pt idx="89">
                  <c:v>80.100000000000023</c:v>
                </c:pt>
                <c:pt idx="90">
                  <c:v>81.000000000000028</c:v>
                </c:pt>
                <c:pt idx="91">
                  <c:v>81.900000000000034</c:v>
                </c:pt>
                <c:pt idx="92">
                  <c:v>82.80000000000004</c:v>
                </c:pt>
                <c:pt idx="93">
                  <c:v>83.700000000000045</c:v>
                </c:pt>
                <c:pt idx="94">
                  <c:v>84.600000000000051</c:v>
                </c:pt>
                <c:pt idx="95">
                  <c:v>85.500000000000057</c:v>
                </c:pt>
                <c:pt idx="96">
                  <c:v>86.400000000000063</c:v>
                </c:pt>
                <c:pt idx="97">
                  <c:v>87.300000000000068</c:v>
                </c:pt>
                <c:pt idx="98">
                  <c:v>88.200000000000074</c:v>
                </c:pt>
                <c:pt idx="99">
                  <c:v>89.10000000000008</c:v>
                </c:pt>
                <c:pt idx="100">
                  <c:v>90.000000000000085</c:v>
                </c:pt>
                <c:pt idx="101">
                  <c:v>90.900000000000091</c:v>
                </c:pt>
                <c:pt idx="102">
                  <c:v>91.800000000000097</c:v>
                </c:pt>
                <c:pt idx="103">
                  <c:v>92.700000000000102</c:v>
                </c:pt>
                <c:pt idx="104">
                  <c:v>93.600000000000108</c:v>
                </c:pt>
                <c:pt idx="105">
                  <c:v>94.500000000000114</c:v>
                </c:pt>
                <c:pt idx="106">
                  <c:v>95.400000000000119</c:v>
                </c:pt>
                <c:pt idx="107">
                  <c:v>96.300000000000125</c:v>
                </c:pt>
                <c:pt idx="108">
                  <c:v>97.200000000000131</c:v>
                </c:pt>
                <c:pt idx="109">
                  <c:v>98.100000000000136</c:v>
                </c:pt>
                <c:pt idx="110">
                  <c:v>99.000000000000142</c:v>
                </c:pt>
                <c:pt idx="111">
                  <c:v>99.900000000000148</c:v>
                </c:pt>
                <c:pt idx="112">
                  <c:v>100.80000000000015</c:v>
                </c:pt>
                <c:pt idx="113">
                  <c:v>101.70000000000016</c:v>
                </c:pt>
                <c:pt idx="114">
                  <c:v>102.60000000000016</c:v>
                </c:pt>
                <c:pt idx="115">
                  <c:v>103.50000000000017</c:v>
                </c:pt>
                <c:pt idx="116">
                  <c:v>104.40000000000018</c:v>
                </c:pt>
                <c:pt idx="117">
                  <c:v>105.30000000000018</c:v>
                </c:pt>
                <c:pt idx="118">
                  <c:v>106.20000000000019</c:v>
                </c:pt>
                <c:pt idx="119">
                  <c:v>107.10000000000019</c:v>
                </c:pt>
                <c:pt idx="120">
                  <c:v>108.0000000000002</c:v>
                </c:pt>
                <c:pt idx="121">
                  <c:v>108.9000000000002</c:v>
                </c:pt>
                <c:pt idx="122">
                  <c:v>109.80000000000021</c:v>
                </c:pt>
                <c:pt idx="123">
                  <c:v>110.70000000000022</c:v>
                </c:pt>
                <c:pt idx="124">
                  <c:v>111.60000000000022</c:v>
                </c:pt>
                <c:pt idx="125">
                  <c:v>112.50000000000023</c:v>
                </c:pt>
                <c:pt idx="126">
                  <c:v>113.40000000000023</c:v>
                </c:pt>
                <c:pt idx="127">
                  <c:v>114.30000000000024</c:v>
                </c:pt>
                <c:pt idx="128">
                  <c:v>115.20000000000024</c:v>
                </c:pt>
                <c:pt idx="129">
                  <c:v>116.10000000000025</c:v>
                </c:pt>
                <c:pt idx="130">
                  <c:v>117.00000000000026</c:v>
                </c:pt>
                <c:pt idx="131">
                  <c:v>117.90000000000026</c:v>
                </c:pt>
                <c:pt idx="132">
                  <c:v>118.80000000000027</c:v>
                </c:pt>
                <c:pt idx="133">
                  <c:v>119.70000000000027</c:v>
                </c:pt>
                <c:pt idx="134">
                  <c:v>120.60000000000028</c:v>
                </c:pt>
                <c:pt idx="135">
                  <c:v>121.50000000000028</c:v>
                </c:pt>
                <c:pt idx="136">
                  <c:v>122.40000000000029</c:v>
                </c:pt>
                <c:pt idx="137">
                  <c:v>123.3000000000003</c:v>
                </c:pt>
                <c:pt idx="138">
                  <c:v>124.2000000000003</c:v>
                </c:pt>
                <c:pt idx="139">
                  <c:v>125.10000000000031</c:v>
                </c:pt>
                <c:pt idx="140">
                  <c:v>126.00000000000031</c:v>
                </c:pt>
                <c:pt idx="141">
                  <c:v>126.90000000000032</c:v>
                </c:pt>
                <c:pt idx="142">
                  <c:v>127.80000000000032</c:v>
                </c:pt>
                <c:pt idx="143">
                  <c:v>128.70000000000033</c:v>
                </c:pt>
                <c:pt idx="144">
                  <c:v>129.60000000000034</c:v>
                </c:pt>
                <c:pt idx="145">
                  <c:v>130.50000000000034</c:v>
                </c:pt>
                <c:pt idx="146">
                  <c:v>131.40000000000035</c:v>
                </c:pt>
                <c:pt idx="147">
                  <c:v>132.30000000000035</c:v>
                </c:pt>
                <c:pt idx="148">
                  <c:v>133.20000000000036</c:v>
                </c:pt>
                <c:pt idx="149">
                  <c:v>134.10000000000036</c:v>
                </c:pt>
                <c:pt idx="150">
                  <c:v>135.00000000000037</c:v>
                </c:pt>
                <c:pt idx="151">
                  <c:v>135.90000000000038</c:v>
                </c:pt>
                <c:pt idx="152">
                  <c:v>136.80000000000038</c:v>
                </c:pt>
                <c:pt idx="153">
                  <c:v>137.70000000000039</c:v>
                </c:pt>
                <c:pt idx="154">
                  <c:v>138.60000000000039</c:v>
                </c:pt>
                <c:pt idx="155">
                  <c:v>139.5000000000004</c:v>
                </c:pt>
                <c:pt idx="156">
                  <c:v>140.4000000000004</c:v>
                </c:pt>
                <c:pt idx="157">
                  <c:v>141.30000000000041</c:v>
                </c:pt>
                <c:pt idx="158">
                  <c:v>142.20000000000041</c:v>
                </c:pt>
                <c:pt idx="159">
                  <c:v>143.10000000000042</c:v>
                </c:pt>
                <c:pt idx="160">
                  <c:v>144.00000000000043</c:v>
                </c:pt>
                <c:pt idx="161">
                  <c:v>144.90000000000043</c:v>
                </c:pt>
                <c:pt idx="162">
                  <c:v>145.80000000000044</c:v>
                </c:pt>
                <c:pt idx="163">
                  <c:v>146.70000000000044</c:v>
                </c:pt>
                <c:pt idx="164">
                  <c:v>147.60000000000045</c:v>
                </c:pt>
                <c:pt idx="165">
                  <c:v>148.50000000000045</c:v>
                </c:pt>
                <c:pt idx="166">
                  <c:v>149.40000000000046</c:v>
                </c:pt>
                <c:pt idx="167">
                  <c:v>150.30000000000047</c:v>
                </c:pt>
                <c:pt idx="168">
                  <c:v>151.20000000000047</c:v>
                </c:pt>
                <c:pt idx="169">
                  <c:v>152.10000000000048</c:v>
                </c:pt>
                <c:pt idx="170">
                  <c:v>153.00000000000048</c:v>
                </c:pt>
                <c:pt idx="171">
                  <c:v>153.90000000000049</c:v>
                </c:pt>
                <c:pt idx="172">
                  <c:v>154.80000000000049</c:v>
                </c:pt>
                <c:pt idx="173">
                  <c:v>155.7000000000005</c:v>
                </c:pt>
                <c:pt idx="174">
                  <c:v>156.60000000000051</c:v>
                </c:pt>
                <c:pt idx="175">
                  <c:v>157.50000000000051</c:v>
                </c:pt>
                <c:pt idx="176">
                  <c:v>158.40000000000052</c:v>
                </c:pt>
                <c:pt idx="177">
                  <c:v>159.30000000000052</c:v>
                </c:pt>
                <c:pt idx="178">
                  <c:v>160.20000000000053</c:v>
                </c:pt>
                <c:pt idx="179">
                  <c:v>161.10000000000053</c:v>
                </c:pt>
                <c:pt idx="180">
                  <c:v>162.00000000000054</c:v>
                </c:pt>
                <c:pt idx="181">
                  <c:v>162.90000000000055</c:v>
                </c:pt>
                <c:pt idx="182">
                  <c:v>163.80000000000055</c:v>
                </c:pt>
                <c:pt idx="183">
                  <c:v>164.70000000000056</c:v>
                </c:pt>
                <c:pt idx="184">
                  <c:v>165.60000000000056</c:v>
                </c:pt>
                <c:pt idx="185">
                  <c:v>166.50000000000057</c:v>
                </c:pt>
                <c:pt idx="186">
                  <c:v>167.40000000000057</c:v>
                </c:pt>
                <c:pt idx="187">
                  <c:v>168.30000000000058</c:v>
                </c:pt>
                <c:pt idx="188">
                  <c:v>169.20000000000059</c:v>
                </c:pt>
                <c:pt idx="189">
                  <c:v>170.10000000000059</c:v>
                </c:pt>
                <c:pt idx="190">
                  <c:v>171.0000000000006</c:v>
                </c:pt>
                <c:pt idx="191">
                  <c:v>171.9000000000006</c:v>
                </c:pt>
                <c:pt idx="192">
                  <c:v>172.80000000000061</c:v>
                </c:pt>
                <c:pt idx="193">
                  <c:v>173.70000000000061</c:v>
                </c:pt>
                <c:pt idx="194">
                  <c:v>174.60000000000062</c:v>
                </c:pt>
                <c:pt idx="195">
                  <c:v>175.50000000000063</c:v>
                </c:pt>
                <c:pt idx="196">
                  <c:v>176.40000000000063</c:v>
                </c:pt>
                <c:pt idx="197">
                  <c:v>177.30000000000064</c:v>
                </c:pt>
                <c:pt idx="198">
                  <c:v>178.20000000000064</c:v>
                </c:pt>
                <c:pt idx="199">
                  <c:v>179.10000000000065</c:v>
                </c:pt>
                <c:pt idx="200">
                  <c:v>180.00000000000065</c:v>
                </c:pt>
                <c:pt idx="201">
                  <c:v>180.90000000000066</c:v>
                </c:pt>
                <c:pt idx="202">
                  <c:v>181.80000000000067</c:v>
                </c:pt>
                <c:pt idx="203">
                  <c:v>182.70000000000067</c:v>
                </c:pt>
                <c:pt idx="204">
                  <c:v>183.60000000000068</c:v>
                </c:pt>
                <c:pt idx="205">
                  <c:v>184.50000000000068</c:v>
                </c:pt>
                <c:pt idx="206">
                  <c:v>185.40000000000069</c:v>
                </c:pt>
                <c:pt idx="207">
                  <c:v>186.30000000000069</c:v>
                </c:pt>
                <c:pt idx="208">
                  <c:v>187.2000000000007</c:v>
                </c:pt>
                <c:pt idx="209">
                  <c:v>188.1000000000007</c:v>
                </c:pt>
                <c:pt idx="210">
                  <c:v>189.00000000000071</c:v>
                </c:pt>
                <c:pt idx="211">
                  <c:v>189.90000000000072</c:v>
                </c:pt>
                <c:pt idx="212">
                  <c:v>190.80000000000072</c:v>
                </c:pt>
                <c:pt idx="213">
                  <c:v>191.70000000000073</c:v>
                </c:pt>
                <c:pt idx="214">
                  <c:v>192.60000000000073</c:v>
                </c:pt>
                <c:pt idx="215">
                  <c:v>193.50000000000074</c:v>
                </c:pt>
                <c:pt idx="216">
                  <c:v>194.40000000000074</c:v>
                </c:pt>
                <c:pt idx="217">
                  <c:v>195.30000000000075</c:v>
                </c:pt>
                <c:pt idx="218">
                  <c:v>196.20000000000076</c:v>
                </c:pt>
                <c:pt idx="219">
                  <c:v>197.10000000000076</c:v>
                </c:pt>
                <c:pt idx="220">
                  <c:v>198.00000000000077</c:v>
                </c:pt>
                <c:pt idx="221">
                  <c:v>198.90000000000077</c:v>
                </c:pt>
                <c:pt idx="222">
                  <c:v>199.80000000000078</c:v>
                </c:pt>
                <c:pt idx="223">
                  <c:v>200.70000000000078</c:v>
                </c:pt>
                <c:pt idx="224">
                  <c:v>201.60000000000079</c:v>
                </c:pt>
                <c:pt idx="225">
                  <c:v>202.5000000000008</c:v>
                </c:pt>
                <c:pt idx="226">
                  <c:v>203.4000000000008</c:v>
                </c:pt>
                <c:pt idx="227">
                  <c:v>204.30000000000081</c:v>
                </c:pt>
                <c:pt idx="228">
                  <c:v>205.20000000000081</c:v>
                </c:pt>
                <c:pt idx="229">
                  <c:v>206.10000000000082</c:v>
                </c:pt>
                <c:pt idx="230">
                  <c:v>207.00000000000082</c:v>
                </c:pt>
                <c:pt idx="231">
                  <c:v>207.90000000000083</c:v>
                </c:pt>
                <c:pt idx="232">
                  <c:v>208.80000000000084</c:v>
                </c:pt>
                <c:pt idx="233">
                  <c:v>209.70000000000084</c:v>
                </c:pt>
                <c:pt idx="234">
                  <c:v>210.60000000000085</c:v>
                </c:pt>
                <c:pt idx="235">
                  <c:v>211.50000000000085</c:v>
                </c:pt>
                <c:pt idx="236">
                  <c:v>212.40000000000086</c:v>
                </c:pt>
                <c:pt idx="237">
                  <c:v>213.30000000000086</c:v>
                </c:pt>
                <c:pt idx="238">
                  <c:v>214.20000000000087</c:v>
                </c:pt>
                <c:pt idx="239">
                  <c:v>215.10000000000088</c:v>
                </c:pt>
                <c:pt idx="240">
                  <c:v>216.00000000000088</c:v>
                </c:pt>
                <c:pt idx="241">
                  <c:v>216.90000000000089</c:v>
                </c:pt>
                <c:pt idx="242">
                  <c:v>217.80000000000089</c:v>
                </c:pt>
                <c:pt idx="243">
                  <c:v>218.7000000000009</c:v>
                </c:pt>
                <c:pt idx="244">
                  <c:v>219.6000000000009</c:v>
                </c:pt>
                <c:pt idx="245">
                  <c:v>220.50000000000091</c:v>
                </c:pt>
                <c:pt idx="246">
                  <c:v>221.40000000000092</c:v>
                </c:pt>
                <c:pt idx="247">
                  <c:v>222.30000000000092</c:v>
                </c:pt>
                <c:pt idx="248">
                  <c:v>223.20000000000093</c:v>
                </c:pt>
                <c:pt idx="249">
                  <c:v>224.10000000000093</c:v>
                </c:pt>
                <c:pt idx="250">
                  <c:v>225.00000000000094</c:v>
                </c:pt>
                <c:pt idx="251">
                  <c:v>225.90000000000094</c:v>
                </c:pt>
                <c:pt idx="252">
                  <c:v>226.80000000000095</c:v>
                </c:pt>
                <c:pt idx="253">
                  <c:v>227.70000000000095</c:v>
                </c:pt>
                <c:pt idx="254">
                  <c:v>228.60000000000096</c:v>
                </c:pt>
                <c:pt idx="255">
                  <c:v>229.50000000000097</c:v>
                </c:pt>
                <c:pt idx="256">
                  <c:v>230.40000000000097</c:v>
                </c:pt>
                <c:pt idx="257">
                  <c:v>231.30000000000098</c:v>
                </c:pt>
                <c:pt idx="258">
                  <c:v>232.20000000000098</c:v>
                </c:pt>
                <c:pt idx="259">
                  <c:v>233.10000000000099</c:v>
                </c:pt>
                <c:pt idx="260">
                  <c:v>234.00000000000099</c:v>
                </c:pt>
                <c:pt idx="261">
                  <c:v>234.900000000001</c:v>
                </c:pt>
                <c:pt idx="262">
                  <c:v>235.80000000000101</c:v>
                </c:pt>
                <c:pt idx="263">
                  <c:v>236.70000000000101</c:v>
                </c:pt>
                <c:pt idx="264">
                  <c:v>237.60000000000102</c:v>
                </c:pt>
                <c:pt idx="265">
                  <c:v>238.50000000000102</c:v>
                </c:pt>
                <c:pt idx="266">
                  <c:v>239.40000000000103</c:v>
                </c:pt>
                <c:pt idx="267">
                  <c:v>240.30000000000103</c:v>
                </c:pt>
                <c:pt idx="268">
                  <c:v>241.20000000000104</c:v>
                </c:pt>
                <c:pt idx="269">
                  <c:v>242.10000000000105</c:v>
                </c:pt>
                <c:pt idx="270">
                  <c:v>243.00000000000105</c:v>
                </c:pt>
                <c:pt idx="271">
                  <c:v>243.90000000000106</c:v>
                </c:pt>
                <c:pt idx="272">
                  <c:v>244.80000000000106</c:v>
                </c:pt>
                <c:pt idx="273">
                  <c:v>245.70000000000107</c:v>
                </c:pt>
                <c:pt idx="274">
                  <c:v>246.60000000000107</c:v>
                </c:pt>
                <c:pt idx="275">
                  <c:v>247.50000000000108</c:v>
                </c:pt>
                <c:pt idx="276">
                  <c:v>248.40000000000109</c:v>
                </c:pt>
                <c:pt idx="277">
                  <c:v>249.30000000000109</c:v>
                </c:pt>
                <c:pt idx="278">
                  <c:v>250.2000000000011</c:v>
                </c:pt>
                <c:pt idx="279">
                  <c:v>251.1000000000011</c:v>
                </c:pt>
                <c:pt idx="280">
                  <c:v>252.00000000000111</c:v>
                </c:pt>
                <c:pt idx="281">
                  <c:v>252.90000000000111</c:v>
                </c:pt>
                <c:pt idx="282">
                  <c:v>253.80000000000112</c:v>
                </c:pt>
                <c:pt idx="283">
                  <c:v>254.70000000000113</c:v>
                </c:pt>
                <c:pt idx="284">
                  <c:v>255.60000000000113</c:v>
                </c:pt>
                <c:pt idx="285">
                  <c:v>256.50000000000114</c:v>
                </c:pt>
                <c:pt idx="286">
                  <c:v>257.40000000000111</c:v>
                </c:pt>
                <c:pt idx="287">
                  <c:v>258.30000000000109</c:v>
                </c:pt>
                <c:pt idx="288">
                  <c:v>259.20000000000107</c:v>
                </c:pt>
                <c:pt idx="289">
                  <c:v>260.10000000000105</c:v>
                </c:pt>
                <c:pt idx="290">
                  <c:v>261.00000000000102</c:v>
                </c:pt>
                <c:pt idx="291">
                  <c:v>261.900000000001</c:v>
                </c:pt>
                <c:pt idx="292">
                  <c:v>262.80000000000098</c:v>
                </c:pt>
                <c:pt idx="293">
                  <c:v>263.70000000000095</c:v>
                </c:pt>
                <c:pt idx="294">
                  <c:v>264.60000000000093</c:v>
                </c:pt>
                <c:pt idx="295">
                  <c:v>265.50000000000091</c:v>
                </c:pt>
                <c:pt idx="296">
                  <c:v>266.40000000000089</c:v>
                </c:pt>
                <c:pt idx="297">
                  <c:v>267.30000000000086</c:v>
                </c:pt>
                <c:pt idx="298">
                  <c:v>268.20000000000084</c:v>
                </c:pt>
                <c:pt idx="299">
                  <c:v>269.10000000000082</c:v>
                </c:pt>
                <c:pt idx="300">
                  <c:v>270.0000000000008</c:v>
                </c:pt>
                <c:pt idx="301">
                  <c:v>270.90000000000077</c:v>
                </c:pt>
                <c:pt idx="302">
                  <c:v>271.80000000000075</c:v>
                </c:pt>
                <c:pt idx="303">
                  <c:v>272.70000000000073</c:v>
                </c:pt>
                <c:pt idx="304">
                  <c:v>273.6000000000007</c:v>
                </c:pt>
                <c:pt idx="305">
                  <c:v>274.50000000000068</c:v>
                </c:pt>
                <c:pt idx="306">
                  <c:v>275.40000000000066</c:v>
                </c:pt>
                <c:pt idx="307">
                  <c:v>276.30000000000064</c:v>
                </c:pt>
                <c:pt idx="308">
                  <c:v>277.20000000000061</c:v>
                </c:pt>
                <c:pt idx="309">
                  <c:v>278.10000000000059</c:v>
                </c:pt>
                <c:pt idx="310">
                  <c:v>279.00000000000057</c:v>
                </c:pt>
                <c:pt idx="311">
                  <c:v>279.90000000000055</c:v>
                </c:pt>
                <c:pt idx="312">
                  <c:v>280.80000000000052</c:v>
                </c:pt>
                <c:pt idx="313">
                  <c:v>281.7000000000005</c:v>
                </c:pt>
                <c:pt idx="314">
                  <c:v>282.60000000000048</c:v>
                </c:pt>
                <c:pt idx="315">
                  <c:v>283.50000000000045</c:v>
                </c:pt>
                <c:pt idx="316">
                  <c:v>284.40000000000043</c:v>
                </c:pt>
                <c:pt idx="317">
                  <c:v>285.30000000000041</c:v>
                </c:pt>
                <c:pt idx="318">
                  <c:v>286.20000000000039</c:v>
                </c:pt>
                <c:pt idx="319">
                  <c:v>287.10000000000036</c:v>
                </c:pt>
                <c:pt idx="320">
                  <c:v>288.00000000000034</c:v>
                </c:pt>
                <c:pt idx="321">
                  <c:v>288.90000000000032</c:v>
                </c:pt>
                <c:pt idx="322">
                  <c:v>289.8000000000003</c:v>
                </c:pt>
                <c:pt idx="323">
                  <c:v>290.70000000000027</c:v>
                </c:pt>
                <c:pt idx="324">
                  <c:v>291.60000000000025</c:v>
                </c:pt>
                <c:pt idx="325">
                  <c:v>292.50000000000023</c:v>
                </c:pt>
                <c:pt idx="326">
                  <c:v>293.4000000000002</c:v>
                </c:pt>
                <c:pt idx="327">
                  <c:v>294.30000000000018</c:v>
                </c:pt>
                <c:pt idx="328">
                  <c:v>295.20000000000016</c:v>
                </c:pt>
                <c:pt idx="329">
                  <c:v>296.10000000000014</c:v>
                </c:pt>
                <c:pt idx="330">
                  <c:v>297.00000000000011</c:v>
                </c:pt>
                <c:pt idx="331">
                  <c:v>297.90000000000009</c:v>
                </c:pt>
                <c:pt idx="332">
                  <c:v>298.80000000000007</c:v>
                </c:pt>
                <c:pt idx="333">
                  <c:v>299.70000000000005</c:v>
                </c:pt>
                <c:pt idx="334">
                  <c:v>300.60000000000002</c:v>
                </c:pt>
                <c:pt idx="335">
                  <c:v>301.5</c:v>
                </c:pt>
                <c:pt idx="336">
                  <c:v>302.39999999999998</c:v>
                </c:pt>
                <c:pt idx="337">
                  <c:v>303.29999999999995</c:v>
                </c:pt>
                <c:pt idx="338">
                  <c:v>304.19999999999993</c:v>
                </c:pt>
                <c:pt idx="339">
                  <c:v>305.09999999999991</c:v>
                </c:pt>
                <c:pt idx="340">
                  <c:v>305.99999999999989</c:v>
                </c:pt>
                <c:pt idx="341">
                  <c:v>306.89999999999986</c:v>
                </c:pt>
                <c:pt idx="342">
                  <c:v>307.79999999999984</c:v>
                </c:pt>
                <c:pt idx="343">
                  <c:v>308.69999999999982</c:v>
                </c:pt>
                <c:pt idx="344">
                  <c:v>309.5999999999998</c:v>
                </c:pt>
                <c:pt idx="345">
                  <c:v>310.49999999999977</c:v>
                </c:pt>
                <c:pt idx="346">
                  <c:v>311.39999999999975</c:v>
                </c:pt>
                <c:pt idx="347">
                  <c:v>312.29999999999973</c:v>
                </c:pt>
                <c:pt idx="348">
                  <c:v>313.1999999999997</c:v>
                </c:pt>
                <c:pt idx="349">
                  <c:v>314.09999999999968</c:v>
                </c:pt>
                <c:pt idx="350">
                  <c:v>314.99999999999966</c:v>
                </c:pt>
                <c:pt idx="351">
                  <c:v>315.89999999999964</c:v>
                </c:pt>
                <c:pt idx="352">
                  <c:v>316.79999999999961</c:v>
                </c:pt>
                <c:pt idx="353">
                  <c:v>317.69999999999959</c:v>
                </c:pt>
                <c:pt idx="354">
                  <c:v>318.59999999999957</c:v>
                </c:pt>
                <c:pt idx="355">
                  <c:v>319.49999999999955</c:v>
                </c:pt>
                <c:pt idx="356">
                  <c:v>320.39999999999952</c:v>
                </c:pt>
                <c:pt idx="357">
                  <c:v>321.2999999999995</c:v>
                </c:pt>
                <c:pt idx="358">
                  <c:v>322.19999999999948</c:v>
                </c:pt>
                <c:pt idx="359">
                  <c:v>323.09999999999945</c:v>
                </c:pt>
                <c:pt idx="360">
                  <c:v>323.99999999999943</c:v>
                </c:pt>
                <c:pt idx="361">
                  <c:v>324.89999999999941</c:v>
                </c:pt>
                <c:pt idx="362">
                  <c:v>325.79999999999939</c:v>
                </c:pt>
                <c:pt idx="363">
                  <c:v>326.69999999999936</c:v>
                </c:pt>
                <c:pt idx="364">
                  <c:v>327.59999999999934</c:v>
                </c:pt>
                <c:pt idx="365">
                  <c:v>328.49999999999932</c:v>
                </c:pt>
                <c:pt idx="366">
                  <c:v>329.3999999999993</c:v>
                </c:pt>
                <c:pt idx="367">
                  <c:v>330.29999999999927</c:v>
                </c:pt>
                <c:pt idx="368">
                  <c:v>331.19999999999925</c:v>
                </c:pt>
                <c:pt idx="369">
                  <c:v>332.09999999999923</c:v>
                </c:pt>
                <c:pt idx="370">
                  <c:v>332.9999999999992</c:v>
                </c:pt>
                <c:pt idx="371">
                  <c:v>333.89999999999918</c:v>
                </c:pt>
                <c:pt idx="372">
                  <c:v>334.79999999999916</c:v>
                </c:pt>
                <c:pt idx="373">
                  <c:v>335.69999999999914</c:v>
                </c:pt>
                <c:pt idx="374">
                  <c:v>336.59999999999911</c:v>
                </c:pt>
                <c:pt idx="375">
                  <c:v>337.49999999999909</c:v>
                </c:pt>
                <c:pt idx="376">
                  <c:v>338.39999999999907</c:v>
                </c:pt>
                <c:pt idx="377">
                  <c:v>339.29999999999905</c:v>
                </c:pt>
              </c:numCache>
            </c:numRef>
          </c:cat>
          <c:val>
            <c:numRef>
              <c:f>合成波のつくり方!$CI$43:$CI$420</c:f>
              <c:numCache>
                <c:formatCode>0.000</c:formatCode>
                <c:ptCount val="3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0.01</c:v>
                </c:pt>
                <c:pt idx="200">
                  <c:v>1.6899999999999998E-2</c:v>
                </c:pt>
                <c:pt idx="201">
                  <c:v>2.8557693951019994E-2</c:v>
                </c:pt>
                <c:pt idx="202">
                  <c:v>4.8247476755186786E-2</c:v>
                </c:pt>
                <c:pt idx="203">
                  <c:v>8.1485910165301267E-2</c:v>
                </c:pt>
                <c:pt idx="204">
                  <c:v>0.13754598963448664</c:v>
                </c:pt>
                <c:pt idx="205">
                  <c:v>0.23195506452171824</c:v>
                </c:pt>
                <c:pt idx="206">
                  <c:v>0.39054297195319426</c:v>
                </c:pt>
                <c:pt idx="207">
                  <c:v>0.65579674690819945</c:v>
                </c:pt>
                <c:pt idx="208">
                  <c:v>1.0962533275063184</c:v>
                </c:pt>
                <c:pt idx="209">
                  <c:v>1.8187336615563789</c:v>
                </c:pt>
                <c:pt idx="210">
                  <c:v>2.9795784511455388</c:v>
                </c:pt>
                <c:pt idx="211">
                  <c:v>4.7808915701564541</c:v>
                </c:pt>
                <c:pt idx="212">
                  <c:v>7.4166026066510184</c:v>
                </c:pt>
                <c:pt idx="213">
                  <c:v>10.909018062814887</c:v>
                </c:pt>
                <c:pt idx="214">
                  <c:v>14.813880867026805</c:v>
                </c:pt>
                <c:pt idx="215">
                  <c:v>18.016517891684881</c:v>
                </c:pt>
                <c:pt idx="216">
                  <c:v>19.191751881294511</c:v>
                </c:pt>
                <c:pt idx="217">
                  <c:v>17.952562313946896</c:v>
                </c:pt>
                <c:pt idx="218">
                  <c:v>15.195732114447539</c:v>
                </c:pt>
                <c:pt idx="219">
                  <c:v>12.077457923431066</c:v>
                </c:pt>
                <c:pt idx="220">
                  <c:v>9.2585952394341628</c:v>
                </c:pt>
                <c:pt idx="221">
                  <c:v>6.9525540074789394</c:v>
                </c:pt>
                <c:pt idx="222">
                  <c:v>5.1573059165482071</c:v>
                </c:pt>
                <c:pt idx="223">
                  <c:v>3.7966894035675818</c:v>
                </c:pt>
                <c:pt idx="224">
                  <c:v>2.7814107582945162</c:v>
                </c:pt>
                <c:pt idx="225">
                  <c:v>2.0310311745927869</c:v>
                </c:pt>
                <c:pt idx="226">
                  <c:v>1.4798272393879528</c:v>
                </c:pt>
                <c:pt idx="227">
                  <c:v>1.0765738349657976</c:v>
                </c:pt>
                <c:pt idx="228">
                  <c:v>0.78237204685013539</c:v>
                </c:pt>
                <c:pt idx="229">
                  <c:v>0.56813997549241402</c:v>
                </c:pt>
                <c:pt idx="230">
                  <c:v>0.41234838670873974</c:v>
                </c:pt>
                <c:pt idx="231">
                  <c:v>0.29916207916873894</c:v>
                </c:pt>
                <c:pt idx="232">
                  <c:v>0.21698469979092694</c:v>
                </c:pt>
                <c:pt idx="233">
                  <c:v>0.15734956377745088</c:v>
                </c:pt>
                <c:pt idx="234">
                  <c:v>0.11408797143000596</c:v>
                </c:pt>
                <c:pt idx="235">
                  <c:v>8.2712151140301671E-2</c:v>
                </c:pt>
                <c:pt idx="236">
                  <c:v>5.9960652180478365E-2</c:v>
                </c:pt>
                <c:pt idx="237">
                  <c:v>4.3465023953578513E-2</c:v>
                </c:pt>
                <c:pt idx="238">
                  <c:v>3.1506235957180821E-2</c:v>
                </c:pt>
                <c:pt idx="239">
                  <c:v>2.2837093315031764E-2</c:v>
                </c:pt>
                <c:pt idx="240">
                  <c:v>1.655298146229426E-2</c:v>
                </c:pt>
                <c:pt idx="241">
                  <c:v>1.1997898442461448E-2</c:v>
                </c:pt>
                <c:pt idx="242">
                  <c:v>8.6961988441307311E-3</c:v>
                </c:pt>
                <c:pt idx="243">
                  <c:v>6.3030442488279182E-3</c:v>
                </c:pt>
                <c:pt idx="244">
                  <c:v>4.5684491669823694E-3</c:v>
                </c:pt>
                <c:pt idx="245">
                  <c:v>3.3112003539214497E-3</c:v>
                </c:pt>
                <c:pt idx="246">
                  <c:v>2.3999424866884478E-3</c:v>
                </c:pt>
                <c:pt idx="247">
                  <c:v>1.7394633181225215E-3</c:v>
                </c:pt>
                <c:pt idx="248">
                  <c:v>1.2607501790608995E-3</c:v>
                </c:pt>
                <c:pt idx="249">
                  <c:v>9.1378139577803156E-4</c:v>
                </c:pt>
                <c:pt idx="250">
                  <c:v>6.6230072350066389E-4</c:v>
                </c:pt>
                <c:pt idx="251">
                  <c:v>4.8002945795461226E-4</c:v>
                </c:pt>
                <c:pt idx="252">
                  <c:v>3.4792077562593109E-4</c:v>
                </c:pt>
                <c:pt idx="253">
                  <c:v>2.5216958330334411E-4</c:v>
                </c:pt>
                <c:pt idx="254">
                  <c:v>1.8277001212381022E-4</c:v>
                </c:pt>
                <c:pt idx="255">
                  <c:v>1.3246986978003627E-4</c:v>
                </c:pt>
                <c:pt idx="256">
                  <c:v>9.6012820228598016E-5</c:v>
                </c:pt>
                <c:pt idx="257">
                  <c:v>6.958911389225999E-5</c:v>
                </c:pt>
                <c:pt idx="258">
                  <c:v>5.0437477608844772E-5</c:v>
                </c:pt>
                <c:pt idx="259">
                  <c:v>3.6556565967290314E-5</c:v>
                </c:pt>
                <c:pt idx="260">
                  <c:v>2.6495822846728244E-5</c:v>
                </c:pt>
                <c:pt idx="261">
                  <c:v>1.9203899302015789E-5</c:v>
                </c:pt>
                <c:pt idx="262">
                  <c:v>1.3918788036566189E-5</c:v>
                </c:pt>
                <c:pt idx="263">
                  <c:v>1.0088193806092728E-5</c:v>
                </c:pt>
                <c:pt idx="264">
                  <c:v>7.3118186067820375E-6</c:v>
                </c:pt>
                <c:pt idx="265">
                  <c:v>5.2995305221074514E-6</c:v>
                </c:pt>
                <c:pt idx="266">
                  <c:v>3.841044907128315E-6</c:v>
                </c:pt>
                <c:pt idx="267">
                  <c:v>2.783949609549062E-6</c:v>
                </c:pt>
                <c:pt idx="268">
                  <c:v>2.0177778694535875E-6</c:v>
                </c:pt>
                <c:pt idx="269">
                  <c:v>1.4624645177242563E-6</c:v>
                </c:pt>
                <c:pt idx="270">
                  <c:v>1.0599791459600888E-6</c:v>
                </c:pt>
                <c:pt idx="271">
                  <c:v>7.6826191349370186E-7</c:v>
                </c:pt>
                <c:pt idx="272">
                  <c:v>5.5682828248872753E-7</c:v>
                </c:pt>
                <c:pt idx="273">
                  <c:v>4.0358337512098529E-7</c:v>
                </c:pt>
                <c:pt idx="274">
                  <c:v>2.9251305247495263E-7</c:v>
                </c:pt>
                <c:pt idx="275">
                  <c:v>2.1201043234287026E-7</c:v>
                </c:pt>
                <c:pt idx="276">
                  <c:v>1.5366296660393804E-7</c:v>
                </c:pt>
                <c:pt idx="277">
                  <c:v>1.113733274412E-7</c:v>
                </c:pt>
                <c:pt idx="278">
                  <c:v>8.0722234759779767E-8</c:v>
                </c:pt>
                <c:pt idx="279">
                  <c:v>5.8506640089226265E-8</c:v>
                </c:pt>
                <c:pt idx="280">
                  <c:v>4.2405007053352839E-8</c:v>
                </c:pt>
                <c:pt idx="281">
                  <c:v>3.0734710118103813E-8</c:v>
                </c:pt>
                <c:pt idx="282">
                  <c:v>2.2276199714561257E-8</c:v>
                </c:pt>
                <c:pt idx="283">
                  <c:v>1.6145558939917286E-8</c:v>
                </c:pt>
                <c:pt idx="284">
                  <c:v>1.1702133973425239E-8</c:v>
                </c:pt>
                <c:pt idx="285">
                  <c:v>8.4815855579948897E-9</c:v>
                </c:pt>
                <c:pt idx="286">
                  <c:v>6.1473654070621399E-9</c:v>
                </c:pt>
                <c:pt idx="287">
                  <c:v>4.4555468065890782E-9</c:v>
                </c:pt>
                <c:pt idx="288">
                  <c:v>3.2293341994638701E-9</c:v>
                </c:pt>
                <c:pt idx="289">
                  <c:v>2.3405879961522278E-9</c:v>
                </c:pt>
                <c:pt idx="290">
                  <c:v>1.6964339487160926E-9</c:v>
                </c:pt>
                <c:pt idx="291">
                  <c:v>1.229557763725679E-9</c:v>
                </c:pt>
                <c:pt idx="292">
                  <c:v>8.9117073817144966E-10</c:v>
                </c:pt>
                <c:pt idx="293">
                  <c:v>6.459113251954542E-10</c:v>
                </c:pt>
                <c:pt idx="294">
                  <c:v>4.6814984171444183E-10</c:v>
                </c:pt>
                <c:pt idx="295">
                  <c:v>3.393101587603305E-10</c:v>
                </c:pt>
                <c:pt idx="296">
                  <c:v>2.4592849036602385E-10</c:v>
                </c:pt>
                <c:pt idx="297">
                  <c:v>1.7824642384614953E-10</c:v>
                </c:pt>
                <c:pt idx="298">
                  <c:v>1.2919116271014012E-10</c:v>
                </c:pt>
                <c:pt idx="299">
                  <c:v>9.3636417282637733E-11</c:v>
                </c:pt>
                <c:pt idx="300">
                  <c:v>6.7866705876773927E-11</c:v>
                </c:pt>
                <c:pt idx="301">
                  <c:v>4.9189085830372698E-11</c:v>
                </c:pt>
                <c:pt idx="302">
                  <c:v>3.5651740180536967E-11</c:v>
                </c:pt>
                <c:pt idx="303">
                  <c:v>2.5840012198715077E-11</c:v>
                </c:pt>
                <c:pt idx="304">
                  <c:v>1.8728573333265886E-11</c:v>
                </c:pt>
                <c:pt idx="305">
                  <c:v>1.3574276064658905E-11</c:v>
                </c:pt>
                <c:pt idx="306">
                  <c:v>9.8384947641624763E-12</c:v>
                </c:pt>
                <c:pt idx="307">
                  <c:v>7.1308391521860431E-12</c:v>
                </c:pt>
                <c:pt idx="308">
                  <c:v>5.1683583955922008E-12</c:v>
                </c:pt>
                <c:pt idx="309">
                  <c:v>3.7459726597674569E-12</c:v>
                </c:pt>
                <c:pt idx="310">
                  <c:v>2.715042203670045E-12</c:v>
                </c:pt>
                <c:pt idx="311">
                  <c:v>1.9678344817837198E-12</c:v>
                </c:pt>
                <c:pt idx="312">
                  <c:v>1.4262660604179681E-12</c:v>
                </c:pt>
                <c:pt idx="313">
                  <c:v>1.0337428751915562E-12</c:v>
                </c:pt>
                <c:pt idx="314">
                  <c:v>7.4924613413022204E-13</c:v>
                </c:pt>
                <c:pt idx="315">
                  <c:v>5.4304584145748874E-13</c:v>
                </c:pt>
                <c:pt idx="316">
                  <c:v>3.935940040139296E-13</c:v>
                </c:pt>
                <c:pt idx="317">
                  <c:v>2.852728594328891E-13</c:v>
                </c:pt>
                <c:pt idx="318">
                  <c:v>2.0676281523368115E-13</c:v>
                </c:pt>
                <c:pt idx="319">
                  <c:v>1.4985954797222681E-13</c:v>
                </c:pt>
                <c:pt idx="320">
                  <c:v>1.0861664895140107E-13</c:v>
                </c:pt>
                <c:pt idx="321">
                  <c:v>7.8724222707640343E-14</c:v>
                </c:pt>
                <c:pt idx="322">
                  <c:v>5.7058501627086066E-14</c:v>
                </c:pt>
                <c:pt idx="323">
                  <c:v>4.1355411281974001E-14</c:v>
                </c:pt>
                <c:pt idx="324">
                  <c:v>2.9973973965859376E-14</c:v>
                </c:pt>
                <c:pt idx="325">
                  <c:v>2.1724826025309709E-14</c:v>
                </c:pt>
                <c:pt idx="326">
                  <c:v>1.5745928997187689E-14</c:v>
                </c:pt>
                <c:pt idx="327">
                  <c:v>1.1412486327652493E-14</c:v>
                </c:pt>
                <c:pt idx="328">
                  <c:v>8.2716519426778529E-15</c:v>
                </c:pt>
                <c:pt idx="329">
                  <c:v>5.9952076958921617E-15</c:v>
                </c:pt>
                <c:pt idx="330">
                  <c:v>4.3452644726790354E-15</c:v>
                </c:pt>
                <c:pt idx="331">
                  <c:v>3.1494027055082435E-15</c:v>
                </c:pt>
                <c:pt idx="332">
                  <c:v>2.282654476805029E-15</c:v>
                </c:pt>
                <c:pt idx="333">
                  <c:v>1.6544443336398229E-15</c:v>
                </c:pt>
                <c:pt idx="334">
                  <c:v>1.1991241254103793E-15</c:v>
                </c:pt>
                <c:pt idx="335">
                  <c:v>8.6911275218174948E-16</c:v>
                </c:pt>
                <c:pt idx="336">
                  <c:v>6.2992392530375234E-16</c:v>
                </c:pt>
                <c:pt idx="337">
                  <c:v>4.5656233978155617E-16</c:v>
                </c:pt>
                <c:pt idx="338">
                  <c:v>3.3091165731845154E-16</c:v>
                </c:pt>
                <c:pt idx="339">
                  <c:v>2.3984134346612152E-16</c:v>
                </c:pt>
                <c:pt idx="340">
                  <c:v>1.7383452279009983E-16</c:v>
                </c:pt>
                <c:pt idx="341">
                  <c:v>1.259934624988048E-16</c:v>
                </c:pt>
                <c:pt idx="342">
                  <c:v>9.1318757273579959E-17</c:v>
                </c:pt>
                <c:pt idx="343">
                  <c:v>6.6186889895736614E-17</c:v>
                </c:pt>
                <c:pt idx="344">
                  <c:v>4.7971572597580362E-17</c:v>
                </c:pt>
                <c:pt idx="345">
                  <c:v>3.476929919369362E-17</c:v>
                </c:pt>
                <c:pt idx="346">
                  <c:v>2.5200428106906789E-17</c:v>
                </c:pt>
                <c:pt idx="347">
                  <c:v>1.826500940480744E-17</c:v>
                </c:pt>
                <c:pt idx="348">
                  <c:v>1.3238289728350692E-17</c:v>
                </c:pt>
                <c:pt idx="349">
                  <c:v>9.5949753458998037E-18</c:v>
                </c:pt>
                <c:pt idx="350">
                  <c:v>6.9543387988604567E-18</c:v>
                </c:pt>
                <c:pt idx="351">
                  <c:v>5.0404327667191615E-18</c:v>
                </c:pt>
                <c:pt idx="352">
                  <c:v>3.6532534883085106E-18</c:v>
                </c:pt>
                <c:pt idx="353">
                  <c:v>2.6478403080704986E-18</c:v>
                </c:pt>
                <c:pt idx="354">
                  <c:v>1.9191272435598376E-18</c:v>
                </c:pt>
                <c:pt idx="355">
                  <c:v>1.3909635583942925E-18</c:v>
                </c:pt>
                <c:pt idx="356">
                  <c:v>1.0081559871934497E-18</c:v>
                </c:pt>
                <c:pt idx="357">
                  <c:v>7.3070102259709202E-19</c:v>
                </c:pt>
                <c:pt idx="358">
                  <c:v>5.2960453660628216E-19</c:v>
                </c:pt>
                <c:pt idx="359">
                  <c:v>3.8385188540869458E-19</c:v>
                </c:pt>
                <c:pt idx="360">
                  <c:v>2.7821187272296077E-19</c:v>
                </c:pt>
                <c:pt idx="361">
                  <c:v>2.0164508516509085E-19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9541-48FD-886A-83A22A6000C1}"/>
            </c:ext>
          </c:extLst>
        </c:ser>
        <c:ser>
          <c:idx val="11"/>
          <c:order val="8"/>
          <c:tx>
            <c:strRef>
              <c:f>合成波のつくり方!$CJ$42</c:f>
              <c:strCache>
                <c:ptCount val="1"/>
                <c:pt idx="0">
                  <c:v>y8</c:v>
                </c:pt>
              </c:strCache>
            </c:strRef>
          </c:tx>
          <c:spPr>
            <a:ln w="9525" cap="rnd">
              <a:solidFill>
                <a:schemeClr val="accent6">
                  <a:lumMod val="6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合成波のつくり方!$CB$43:$CB$420</c:f>
              <c:numCache>
                <c:formatCode>#,##0_);[Red]\(#,##0\)</c:formatCode>
                <c:ptCount val="378"/>
                <c:pt idx="0">
                  <c:v>0</c:v>
                </c:pt>
                <c:pt idx="1">
                  <c:v>0.9</c:v>
                </c:pt>
                <c:pt idx="2">
                  <c:v>1.8</c:v>
                </c:pt>
                <c:pt idx="3">
                  <c:v>2.7</c:v>
                </c:pt>
                <c:pt idx="4">
                  <c:v>3.6</c:v>
                </c:pt>
                <c:pt idx="5">
                  <c:v>4.5</c:v>
                </c:pt>
                <c:pt idx="6">
                  <c:v>5.4</c:v>
                </c:pt>
                <c:pt idx="7">
                  <c:v>6.3000000000000007</c:v>
                </c:pt>
                <c:pt idx="8">
                  <c:v>7.2000000000000011</c:v>
                </c:pt>
                <c:pt idx="9">
                  <c:v>8.1000000000000014</c:v>
                </c:pt>
                <c:pt idx="10">
                  <c:v>9.0000000000000018</c:v>
                </c:pt>
                <c:pt idx="11">
                  <c:v>9.9000000000000021</c:v>
                </c:pt>
                <c:pt idx="12">
                  <c:v>10.800000000000002</c:v>
                </c:pt>
                <c:pt idx="13">
                  <c:v>11.700000000000003</c:v>
                </c:pt>
                <c:pt idx="14">
                  <c:v>12.600000000000003</c:v>
                </c:pt>
                <c:pt idx="15">
                  <c:v>13.500000000000004</c:v>
                </c:pt>
                <c:pt idx="16">
                  <c:v>14.400000000000004</c:v>
                </c:pt>
                <c:pt idx="17">
                  <c:v>15.300000000000004</c:v>
                </c:pt>
                <c:pt idx="18">
                  <c:v>16.200000000000003</c:v>
                </c:pt>
                <c:pt idx="19">
                  <c:v>17.100000000000001</c:v>
                </c:pt>
                <c:pt idx="20">
                  <c:v>18</c:v>
                </c:pt>
                <c:pt idx="21">
                  <c:v>18.899999999999999</c:v>
                </c:pt>
                <c:pt idx="22">
                  <c:v>19.799999999999997</c:v>
                </c:pt>
                <c:pt idx="23">
                  <c:v>20.699999999999996</c:v>
                </c:pt>
                <c:pt idx="24">
                  <c:v>21.599999999999994</c:v>
                </c:pt>
                <c:pt idx="25">
                  <c:v>22.499999999999993</c:v>
                </c:pt>
                <c:pt idx="26">
                  <c:v>23.399999999999991</c:v>
                </c:pt>
                <c:pt idx="27">
                  <c:v>24.29999999999999</c:v>
                </c:pt>
                <c:pt idx="28">
                  <c:v>25.199999999999989</c:v>
                </c:pt>
                <c:pt idx="29">
                  <c:v>26.099999999999987</c:v>
                </c:pt>
                <c:pt idx="30">
                  <c:v>26.999999999999986</c:v>
                </c:pt>
                <c:pt idx="31">
                  <c:v>27.899999999999984</c:v>
                </c:pt>
                <c:pt idx="32">
                  <c:v>28.799999999999983</c:v>
                </c:pt>
                <c:pt idx="33">
                  <c:v>29.699999999999982</c:v>
                </c:pt>
                <c:pt idx="34">
                  <c:v>30.59999999999998</c:v>
                </c:pt>
                <c:pt idx="35">
                  <c:v>31.499999999999979</c:v>
                </c:pt>
                <c:pt idx="36">
                  <c:v>32.399999999999977</c:v>
                </c:pt>
                <c:pt idx="37">
                  <c:v>33.299999999999976</c:v>
                </c:pt>
                <c:pt idx="38">
                  <c:v>34.199999999999974</c:v>
                </c:pt>
                <c:pt idx="39">
                  <c:v>35.099999999999973</c:v>
                </c:pt>
                <c:pt idx="40">
                  <c:v>35.999999999999972</c:v>
                </c:pt>
                <c:pt idx="41">
                  <c:v>36.89999999999997</c:v>
                </c:pt>
                <c:pt idx="42">
                  <c:v>37.799999999999969</c:v>
                </c:pt>
                <c:pt idx="43">
                  <c:v>38.699999999999967</c:v>
                </c:pt>
                <c:pt idx="44">
                  <c:v>39.599999999999966</c:v>
                </c:pt>
                <c:pt idx="45">
                  <c:v>40.499999999999964</c:v>
                </c:pt>
                <c:pt idx="46">
                  <c:v>41.399999999999963</c:v>
                </c:pt>
                <c:pt idx="47">
                  <c:v>42.299999999999962</c:v>
                </c:pt>
                <c:pt idx="48">
                  <c:v>43.19999999999996</c:v>
                </c:pt>
                <c:pt idx="49">
                  <c:v>44.099999999999959</c:v>
                </c:pt>
                <c:pt idx="50">
                  <c:v>44.999999999999957</c:v>
                </c:pt>
                <c:pt idx="51">
                  <c:v>45.899999999999956</c:v>
                </c:pt>
                <c:pt idx="52">
                  <c:v>46.799999999999955</c:v>
                </c:pt>
                <c:pt idx="53">
                  <c:v>47.699999999999953</c:v>
                </c:pt>
                <c:pt idx="54">
                  <c:v>48.599999999999952</c:v>
                </c:pt>
                <c:pt idx="55">
                  <c:v>49.49999999999995</c:v>
                </c:pt>
                <c:pt idx="56">
                  <c:v>50.399999999999949</c:v>
                </c:pt>
                <c:pt idx="57">
                  <c:v>51.299999999999947</c:v>
                </c:pt>
                <c:pt idx="58">
                  <c:v>52.199999999999946</c:v>
                </c:pt>
                <c:pt idx="59">
                  <c:v>53.099999999999945</c:v>
                </c:pt>
                <c:pt idx="60">
                  <c:v>53.999999999999943</c:v>
                </c:pt>
                <c:pt idx="61">
                  <c:v>54.899999999999942</c:v>
                </c:pt>
                <c:pt idx="62">
                  <c:v>55.79999999999994</c:v>
                </c:pt>
                <c:pt idx="63">
                  <c:v>56.699999999999939</c:v>
                </c:pt>
                <c:pt idx="64">
                  <c:v>57.599999999999937</c:v>
                </c:pt>
                <c:pt idx="65">
                  <c:v>58.499999999999936</c:v>
                </c:pt>
                <c:pt idx="66">
                  <c:v>59.399999999999935</c:v>
                </c:pt>
                <c:pt idx="67">
                  <c:v>60.299999999999933</c:v>
                </c:pt>
                <c:pt idx="68">
                  <c:v>61.199999999999932</c:v>
                </c:pt>
                <c:pt idx="69">
                  <c:v>62.09999999999993</c:v>
                </c:pt>
                <c:pt idx="70">
                  <c:v>62.999999999999929</c:v>
                </c:pt>
                <c:pt idx="71">
                  <c:v>63.899999999999928</c:v>
                </c:pt>
                <c:pt idx="72">
                  <c:v>64.799999999999926</c:v>
                </c:pt>
                <c:pt idx="73">
                  <c:v>65.699999999999932</c:v>
                </c:pt>
                <c:pt idx="74">
                  <c:v>66.599999999999937</c:v>
                </c:pt>
                <c:pt idx="75">
                  <c:v>67.499999999999943</c:v>
                </c:pt>
                <c:pt idx="76">
                  <c:v>68.399999999999949</c:v>
                </c:pt>
                <c:pt idx="77">
                  <c:v>69.299999999999955</c:v>
                </c:pt>
                <c:pt idx="78">
                  <c:v>70.19999999999996</c:v>
                </c:pt>
                <c:pt idx="79">
                  <c:v>71.099999999999966</c:v>
                </c:pt>
                <c:pt idx="80">
                  <c:v>71.999999999999972</c:v>
                </c:pt>
                <c:pt idx="81">
                  <c:v>72.899999999999977</c:v>
                </c:pt>
                <c:pt idx="82">
                  <c:v>73.799999999999983</c:v>
                </c:pt>
                <c:pt idx="83">
                  <c:v>74.699999999999989</c:v>
                </c:pt>
                <c:pt idx="84">
                  <c:v>75.599999999999994</c:v>
                </c:pt>
                <c:pt idx="85">
                  <c:v>76.5</c:v>
                </c:pt>
                <c:pt idx="86">
                  <c:v>77.400000000000006</c:v>
                </c:pt>
                <c:pt idx="87">
                  <c:v>78.300000000000011</c:v>
                </c:pt>
                <c:pt idx="88">
                  <c:v>79.200000000000017</c:v>
                </c:pt>
                <c:pt idx="89">
                  <c:v>80.100000000000023</c:v>
                </c:pt>
                <c:pt idx="90">
                  <c:v>81.000000000000028</c:v>
                </c:pt>
                <c:pt idx="91">
                  <c:v>81.900000000000034</c:v>
                </c:pt>
                <c:pt idx="92">
                  <c:v>82.80000000000004</c:v>
                </c:pt>
                <c:pt idx="93">
                  <c:v>83.700000000000045</c:v>
                </c:pt>
                <c:pt idx="94">
                  <c:v>84.600000000000051</c:v>
                </c:pt>
                <c:pt idx="95">
                  <c:v>85.500000000000057</c:v>
                </c:pt>
                <c:pt idx="96">
                  <c:v>86.400000000000063</c:v>
                </c:pt>
                <c:pt idx="97">
                  <c:v>87.300000000000068</c:v>
                </c:pt>
                <c:pt idx="98">
                  <c:v>88.200000000000074</c:v>
                </c:pt>
                <c:pt idx="99">
                  <c:v>89.10000000000008</c:v>
                </c:pt>
                <c:pt idx="100">
                  <c:v>90.000000000000085</c:v>
                </c:pt>
                <c:pt idx="101">
                  <c:v>90.900000000000091</c:v>
                </c:pt>
                <c:pt idx="102">
                  <c:v>91.800000000000097</c:v>
                </c:pt>
                <c:pt idx="103">
                  <c:v>92.700000000000102</c:v>
                </c:pt>
                <c:pt idx="104">
                  <c:v>93.600000000000108</c:v>
                </c:pt>
                <c:pt idx="105">
                  <c:v>94.500000000000114</c:v>
                </c:pt>
                <c:pt idx="106">
                  <c:v>95.400000000000119</c:v>
                </c:pt>
                <c:pt idx="107">
                  <c:v>96.300000000000125</c:v>
                </c:pt>
                <c:pt idx="108">
                  <c:v>97.200000000000131</c:v>
                </c:pt>
                <c:pt idx="109">
                  <c:v>98.100000000000136</c:v>
                </c:pt>
                <c:pt idx="110">
                  <c:v>99.000000000000142</c:v>
                </c:pt>
                <c:pt idx="111">
                  <c:v>99.900000000000148</c:v>
                </c:pt>
                <c:pt idx="112">
                  <c:v>100.80000000000015</c:v>
                </c:pt>
                <c:pt idx="113">
                  <c:v>101.70000000000016</c:v>
                </c:pt>
                <c:pt idx="114">
                  <c:v>102.60000000000016</c:v>
                </c:pt>
                <c:pt idx="115">
                  <c:v>103.50000000000017</c:v>
                </c:pt>
                <c:pt idx="116">
                  <c:v>104.40000000000018</c:v>
                </c:pt>
                <c:pt idx="117">
                  <c:v>105.30000000000018</c:v>
                </c:pt>
                <c:pt idx="118">
                  <c:v>106.20000000000019</c:v>
                </c:pt>
                <c:pt idx="119">
                  <c:v>107.10000000000019</c:v>
                </c:pt>
                <c:pt idx="120">
                  <c:v>108.0000000000002</c:v>
                </c:pt>
                <c:pt idx="121">
                  <c:v>108.9000000000002</c:v>
                </c:pt>
                <c:pt idx="122">
                  <c:v>109.80000000000021</c:v>
                </c:pt>
                <c:pt idx="123">
                  <c:v>110.70000000000022</c:v>
                </c:pt>
                <c:pt idx="124">
                  <c:v>111.60000000000022</c:v>
                </c:pt>
                <c:pt idx="125">
                  <c:v>112.50000000000023</c:v>
                </c:pt>
                <c:pt idx="126">
                  <c:v>113.40000000000023</c:v>
                </c:pt>
                <c:pt idx="127">
                  <c:v>114.30000000000024</c:v>
                </c:pt>
                <c:pt idx="128">
                  <c:v>115.20000000000024</c:v>
                </c:pt>
                <c:pt idx="129">
                  <c:v>116.10000000000025</c:v>
                </c:pt>
                <c:pt idx="130">
                  <c:v>117.00000000000026</c:v>
                </c:pt>
                <c:pt idx="131">
                  <c:v>117.90000000000026</c:v>
                </c:pt>
                <c:pt idx="132">
                  <c:v>118.80000000000027</c:v>
                </c:pt>
                <c:pt idx="133">
                  <c:v>119.70000000000027</c:v>
                </c:pt>
                <c:pt idx="134">
                  <c:v>120.60000000000028</c:v>
                </c:pt>
                <c:pt idx="135">
                  <c:v>121.50000000000028</c:v>
                </c:pt>
                <c:pt idx="136">
                  <c:v>122.40000000000029</c:v>
                </c:pt>
                <c:pt idx="137">
                  <c:v>123.3000000000003</c:v>
                </c:pt>
                <c:pt idx="138">
                  <c:v>124.2000000000003</c:v>
                </c:pt>
                <c:pt idx="139">
                  <c:v>125.10000000000031</c:v>
                </c:pt>
                <c:pt idx="140">
                  <c:v>126.00000000000031</c:v>
                </c:pt>
                <c:pt idx="141">
                  <c:v>126.90000000000032</c:v>
                </c:pt>
                <c:pt idx="142">
                  <c:v>127.80000000000032</c:v>
                </c:pt>
                <c:pt idx="143">
                  <c:v>128.70000000000033</c:v>
                </c:pt>
                <c:pt idx="144">
                  <c:v>129.60000000000034</c:v>
                </c:pt>
                <c:pt idx="145">
                  <c:v>130.50000000000034</c:v>
                </c:pt>
                <c:pt idx="146">
                  <c:v>131.40000000000035</c:v>
                </c:pt>
                <c:pt idx="147">
                  <c:v>132.30000000000035</c:v>
                </c:pt>
                <c:pt idx="148">
                  <c:v>133.20000000000036</c:v>
                </c:pt>
                <c:pt idx="149">
                  <c:v>134.10000000000036</c:v>
                </c:pt>
                <c:pt idx="150">
                  <c:v>135.00000000000037</c:v>
                </c:pt>
                <c:pt idx="151">
                  <c:v>135.90000000000038</c:v>
                </c:pt>
                <c:pt idx="152">
                  <c:v>136.80000000000038</c:v>
                </c:pt>
                <c:pt idx="153">
                  <c:v>137.70000000000039</c:v>
                </c:pt>
                <c:pt idx="154">
                  <c:v>138.60000000000039</c:v>
                </c:pt>
                <c:pt idx="155">
                  <c:v>139.5000000000004</c:v>
                </c:pt>
                <c:pt idx="156">
                  <c:v>140.4000000000004</c:v>
                </c:pt>
                <c:pt idx="157">
                  <c:v>141.30000000000041</c:v>
                </c:pt>
                <c:pt idx="158">
                  <c:v>142.20000000000041</c:v>
                </c:pt>
                <c:pt idx="159">
                  <c:v>143.10000000000042</c:v>
                </c:pt>
                <c:pt idx="160">
                  <c:v>144.00000000000043</c:v>
                </c:pt>
                <c:pt idx="161">
                  <c:v>144.90000000000043</c:v>
                </c:pt>
                <c:pt idx="162">
                  <c:v>145.80000000000044</c:v>
                </c:pt>
                <c:pt idx="163">
                  <c:v>146.70000000000044</c:v>
                </c:pt>
                <c:pt idx="164">
                  <c:v>147.60000000000045</c:v>
                </c:pt>
                <c:pt idx="165">
                  <c:v>148.50000000000045</c:v>
                </c:pt>
                <c:pt idx="166">
                  <c:v>149.40000000000046</c:v>
                </c:pt>
                <c:pt idx="167">
                  <c:v>150.30000000000047</c:v>
                </c:pt>
                <c:pt idx="168">
                  <c:v>151.20000000000047</c:v>
                </c:pt>
                <c:pt idx="169">
                  <c:v>152.10000000000048</c:v>
                </c:pt>
                <c:pt idx="170">
                  <c:v>153.00000000000048</c:v>
                </c:pt>
                <c:pt idx="171">
                  <c:v>153.90000000000049</c:v>
                </c:pt>
                <c:pt idx="172">
                  <c:v>154.80000000000049</c:v>
                </c:pt>
                <c:pt idx="173">
                  <c:v>155.7000000000005</c:v>
                </c:pt>
                <c:pt idx="174">
                  <c:v>156.60000000000051</c:v>
                </c:pt>
                <c:pt idx="175">
                  <c:v>157.50000000000051</c:v>
                </c:pt>
                <c:pt idx="176">
                  <c:v>158.40000000000052</c:v>
                </c:pt>
                <c:pt idx="177">
                  <c:v>159.30000000000052</c:v>
                </c:pt>
                <c:pt idx="178">
                  <c:v>160.20000000000053</c:v>
                </c:pt>
                <c:pt idx="179">
                  <c:v>161.10000000000053</c:v>
                </c:pt>
                <c:pt idx="180">
                  <c:v>162.00000000000054</c:v>
                </c:pt>
                <c:pt idx="181">
                  <c:v>162.90000000000055</c:v>
                </c:pt>
                <c:pt idx="182">
                  <c:v>163.80000000000055</c:v>
                </c:pt>
                <c:pt idx="183">
                  <c:v>164.70000000000056</c:v>
                </c:pt>
                <c:pt idx="184">
                  <c:v>165.60000000000056</c:v>
                </c:pt>
                <c:pt idx="185">
                  <c:v>166.50000000000057</c:v>
                </c:pt>
                <c:pt idx="186">
                  <c:v>167.40000000000057</c:v>
                </c:pt>
                <c:pt idx="187">
                  <c:v>168.30000000000058</c:v>
                </c:pt>
                <c:pt idx="188">
                  <c:v>169.20000000000059</c:v>
                </c:pt>
                <c:pt idx="189">
                  <c:v>170.10000000000059</c:v>
                </c:pt>
                <c:pt idx="190">
                  <c:v>171.0000000000006</c:v>
                </c:pt>
                <c:pt idx="191">
                  <c:v>171.9000000000006</c:v>
                </c:pt>
                <c:pt idx="192">
                  <c:v>172.80000000000061</c:v>
                </c:pt>
                <c:pt idx="193">
                  <c:v>173.70000000000061</c:v>
                </c:pt>
                <c:pt idx="194">
                  <c:v>174.60000000000062</c:v>
                </c:pt>
                <c:pt idx="195">
                  <c:v>175.50000000000063</c:v>
                </c:pt>
                <c:pt idx="196">
                  <c:v>176.40000000000063</c:v>
                </c:pt>
                <c:pt idx="197">
                  <c:v>177.30000000000064</c:v>
                </c:pt>
                <c:pt idx="198">
                  <c:v>178.20000000000064</c:v>
                </c:pt>
                <c:pt idx="199">
                  <c:v>179.10000000000065</c:v>
                </c:pt>
                <c:pt idx="200">
                  <c:v>180.00000000000065</c:v>
                </c:pt>
                <c:pt idx="201">
                  <c:v>180.90000000000066</c:v>
                </c:pt>
                <c:pt idx="202">
                  <c:v>181.80000000000067</c:v>
                </c:pt>
                <c:pt idx="203">
                  <c:v>182.70000000000067</c:v>
                </c:pt>
                <c:pt idx="204">
                  <c:v>183.60000000000068</c:v>
                </c:pt>
                <c:pt idx="205">
                  <c:v>184.50000000000068</c:v>
                </c:pt>
                <c:pt idx="206">
                  <c:v>185.40000000000069</c:v>
                </c:pt>
                <c:pt idx="207">
                  <c:v>186.30000000000069</c:v>
                </c:pt>
                <c:pt idx="208">
                  <c:v>187.2000000000007</c:v>
                </c:pt>
                <c:pt idx="209">
                  <c:v>188.1000000000007</c:v>
                </c:pt>
                <c:pt idx="210">
                  <c:v>189.00000000000071</c:v>
                </c:pt>
                <c:pt idx="211">
                  <c:v>189.90000000000072</c:v>
                </c:pt>
                <c:pt idx="212">
                  <c:v>190.80000000000072</c:v>
                </c:pt>
                <c:pt idx="213">
                  <c:v>191.70000000000073</c:v>
                </c:pt>
                <c:pt idx="214">
                  <c:v>192.60000000000073</c:v>
                </c:pt>
                <c:pt idx="215">
                  <c:v>193.50000000000074</c:v>
                </c:pt>
                <c:pt idx="216">
                  <c:v>194.40000000000074</c:v>
                </c:pt>
                <c:pt idx="217">
                  <c:v>195.30000000000075</c:v>
                </c:pt>
                <c:pt idx="218">
                  <c:v>196.20000000000076</c:v>
                </c:pt>
                <c:pt idx="219">
                  <c:v>197.10000000000076</c:v>
                </c:pt>
                <c:pt idx="220">
                  <c:v>198.00000000000077</c:v>
                </c:pt>
                <c:pt idx="221">
                  <c:v>198.90000000000077</c:v>
                </c:pt>
                <c:pt idx="222">
                  <c:v>199.80000000000078</c:v>
                </c:pt>
                <c:pt idx="223">
                  <c:v>200.70000000000078</c:v>
                </c:pt>
                <c:pt idx="224">
                  <c:v>201.60000000000079</c:v>
                </c:pt>
                <c:pt idx="225">
                  <c:v>202.5000000000008</c:v>
                </c:pt>
                <c:pt idx="226">
                  <c:v>203.4000000000008</c:v>
                </c:pt>
                <c:pt idx="227">
                  <c:v>204.30000000000081</c:v>
                </c:pt>
                <c:pt idx="228">
                  <c:v>205.20000000000081</c:v>
                </c:pt>
                <c:pt idx="229">
                  <c:v>206.10000000000082</c:v>
                </c:pt>
                <c:pt idx="230">
                  <c:v>207.00000000000082</c:v>
                </c:pt>
                <c:pt idx="231">
                  <c:v>207.90000000000083</c:v>
                </c:pt>
                <c:pt idx="232">
                  <c:v>208.80000000000084</c:v>
                </c:pt>
                <c:pt idx="233">
                  <c:v>209.70000000000084</c:v>
                </c:pt>
                <c:pt idx="234">
                  <c:v>210.60000000000085</c:v>
                </c:pt>
                <c:pt idx="235">
                  <c:v>211.50000000000085</c:v>
                </c:pt>
                <c:pt idx="236">
                  <c:v>212.40000000000086</c:v>
                </c:pt>
                <c:pt idx="237">
                  <c:v>213.30000000000086</c:v>
                </c:pt>
                <c:pt idx="238">
                  <c:v>214.20000000000087</c:v>
                </c:pt>
                <c:pt idx="239">
                  <c:v>215.10000000000088</c:v>
                </c:pt>
                <c:pt idx="240">
                  <c:v>216.00000000000088</c:v>
                </c:pt>
                <c:pt idx="241">
                  <c:v>216.90000000000089</c:v>
                </c:pt>
                <c:pt idx="242">
                  <c:v>217.80000000000089</c:v>
                </c:pt>
                <c:pt idx="243">
                  <c:v>218.7000000000009</c:v>
                </c:pt>
                <c:pt idx="244">
                  <c:v>219.6000000000009</c:v>
                </c:pt>
                <c:pt idx="245">
                  <c:v>220.50000000000091</c:v>
                </c:pt>
                <c:pt idx="246">
                  <c:v>221.40000000000092</c:v>
                </c:pt>
                <c:pt idx="247">
                  <c:v>222.30000000000092</c:v>
                </c:pt>
                <c:pt idx="248">
                  <c:v>223.20000000000093</c:v>
                </c:pt>
                <c:pt idx="249">
                  <c:v>224.10000000000093</c:v>
                </c:pt>
                <c:pt idx="250">
                  <c:v>225.00000000000094</c:v>
                </c:pt>
                <c:pt idx="251">
                  <c:v>225.90000000000094</c:v>
                </c:pt>
                <c:pt idx="252">
                  <c:v>226.80000000000095</c:v>
                </c:pt>
                <c:pt idx="253">
                  <c:v>227.70000000000095</c:v>
                </c:pt>
                <c:pt idx="254">
                  <c:v>228.60000000000096</c:v>
                </c:pt>
                <c:pt idx="255">
                  <c:v>229.50000000000097</c:v>
                </c:pt>
                <c:pt idx="256">
                  <c:v>230.40000000000097</c:v>
                </c:pt>
                <c:pt idx="257">
                  <c:v>231.30000000000098</c:v>
                </c:pt>
                <c:pt idx="258">
                  <c:v>232.20000000000098</c:v>
                </c:pt>
                <c:pt idx="259">
                  <c:v>233.10000000000099</c:v>
                </c:pt>
                <c:pt idx="260">
                  <c:v>234.00000000000099</c:v>
                </c:pt>
                <c:pt idx="261">
                  <c:v>234.900000000001</c:v>
                </c:pt>
                <c:pt idx="262">
                  <c:v>235.80000000000101</c:v>
                </c:pt>
                <c:pt idx="263">
                  <c:v>236.70000000000101</c:v>
                </c:pt>
                <c:pt idx="264">
                  <c:v>237.60000000000102</c:v>
                </c:pt>
                <c:pt idx="265">
                  <c:v>238.50000000000102</c:v>
                </c:pt>
                <c:pt idx="266">
                  <c:v>239.40000000000103</c:v>
                </c:pt>
                <c:pt idx="267">
                  <c:v>240.30000000000103</c:v>
                </c:pt>
                <c:pt idx="268">
                  <c:v>241.20000000000104</c:v>
                </c:pt>
                <c:pt idx="269">
                  <c:v>242.10000000000105</c:v>
                </c:pt>
                <c:pt idx="270">
                  <c:v>243.00000000000105</c:v>
                </c:pt>
                <c:pt idx="271">
                  <c:v>243.90000000000106</c:v>
                </c:pt>
                <c:pt idx="272">
                  <c:v>244.80000000000106</c:v>
                </c:pt>
                <c:pt idx="273">
                  <c:v>245.70000000000107</c:v>
                </c:pt>
                <c:pt idx="274">
                  <c:v>246.60000000000107</c:v>
                </c:pt>
                <c:pt idx="275">
                  <c:v>247.50000000000108</c:v>
                </c:pt>
                <c:pt idx="276">
                  <c:v>248.40000000000109</c:v>
                </c:pt>
                <c:pt idx="277">
                  <c:v>249.30000000000109</c:v>
                </c:pt>
                <c:pt idx="278">
                  <c:v>250.2000000000011</c:v>
                </c:pt>
                <c:pt idx="279">
                  <c:v>251.1000000000011</c:v>
                </c:pt>
                <c:pt idx="280">
                  <c:v>252.00000000000111</c:v>
                </c:pt>
                <c:pt idx="281">
                  <c:v>252.90000000000111</c:v>
                </c:pt>
                <c:pt idx="282">
                  <c:v>253.80000000000112</c:v>
                </c:pt>
                <c:pt idx="283">
                  <c:v>254.70000000000113</c:v>
                </c:pt>
                <c:pt idx="284">
                  <c:v>255.60000000000113</c:v>
                </c:pt>
                <c:pt idx="285">
                  <c:v>256.50000000000114</c:v>
                </c:pt>
                <c:pt idx="286">
                  <c:v>257.40000000000111</c:v>
                </c:pt>
                <c:pt idx="287">
                  <c:v>258.30000000000109</c:v>
                </c:pt>
                <c:pt idx="288">
                  <c:v>259.20000000000107</c:v>
                </c:pt>
                <c:pt idx="289">
                  <c:v>260.10000000000105</c:v>
                </c:pt>
                <c:pt idx="290">
                  <c:v>261.00000000000102</c:v>
                </c:pt>
                <c:pt idx="291">
                  <c:v>261.900000000001</c:v>
                </c:pt>
                <c:pt idx="292">
                  <c:v>262.80000000000098</c:v>
                </c:pt>
                <c:pt idx="293">
                  <c:v>263.70000000000095</c:v>
                </c:pt>
                <c:pt idx="294">
                  <c:v>264.60000000000093</c:v>
                </c:pt>
                <c:pt idx="295">
                  <c:v>265.50000000000091</c:v>
                </c:pt>
                <c:pt idx="296">
                  <c:v>266.40000000000089</c:v>
                </c:pt>
                <c:pt idx="297">
                  <c:v>267.30000000000086</c:v>
                </c:pt>
                <c:pt idx="298">
                  <c:v>268.20000000000084</c:v>
                </c:pt>
                <c:pt idx="299">
                  <c:v>269.10000000000082</c:v>
                </c:pt>
                <c:pt idx="300">
                  <c:v>270.0000000000008</c:v>
                </c:pt>
                <c:pt idx="301">
                  <c:v>270.90000000000077</c:v>
                </c:pt>
                <c:pt idx="302">
                  <c:v>271.80000000000075</c:v>
                </c:pt>
                <c:pt idx="303">
                  <c:v>272.70000000000073</c:v>
                </c:pt>
                <c:pt idx="304">
                  <c:v>273.6000000000007</c:v>
                </c:pt>
                <c:pt idx="305">
                  <c:v>274.50000000000068</c:v>
                </c:pt>
                <c:pt idx="306">
                  <c:v>275.40000000000066</c:v>
                </c:pt>
                <c:pt idx="307">
                  <c:v>276.30000000000064</c:v>
                </c:pt>
                <c:pt idx="308">
                  <c:v>277.20000000000061</c:v>
                </c:pt>
                <c:pt idx="309">
                  <c:v>278.10000000000059</c:v>
                </c:pt>
                <c:pt idx="310">
                  <c:v>279.00000000000057</c:v>
                </c:pt>
                <c:pt idx="311">
                  <c:v>279.90000000000055</c:v>
                </c:pt>
                <c:pt idx="312">
                  <c:v>280.80000000000052</c:v>
                </c:pt>
                <c:pt idx="313">
                  <c:v>281.7000000000005</c:v>
                </c:pt>
                <c:pt idx="314">
                  <c:v>282.60000000000048</c:v>
                </c:pt>
                <c:pt idx="315">
                  <c:v>283.50000000000045</c:v>
                </c:pt>
                <c:pt idx="316">
                  <c:v>284.40000000000043</c:v>
                </c:pt>
                <c:pt idx="317">
                  <c:v>285.30000000000041</c:v>
                </c:pt>
                <c:pt idx="318">
                  <c:v>286.20000000000039</c:v>
                </c:pt>
                <c:pt idx="319">
                  <c:v>287.10000000000036</c:v>
                </c:pt>
                <c:pt idx="320">
                  <c:v>288.00000000000034</c:v>
                </c:pt>
                <c:pt idx="321">
                  <c:v>288.90000000000032</c:v>
                </c:pt>
                <c:pt idx="322">
                  <c:v>289.8000000000003</c:v>
                </c:pt>
                <c:pt idx="323">
                  <c:v>290.70000000000027</c:v>
                </c:pt>
                <c:pt idx="324">
                  <c:v>291.60000000000025</c:v>
                </c:pt>
                <c:pt idx="325">
                  <c:v>292.50000000000023</c:v>
                </c:pt>
                <c:pt idx="326">
                  <c:v>293.4000000000002</c:v>
                </c:pt>
                <c:pt idx="327">
                  <c:v>294.30000000000018</c:v>
                </c:pt>
                <c:pt idx="328">
                  <c:v>295.20000000000016</c:v>
                </c:pt>
                <c:pt idx="329">
                  <c:v>296.10000000000014</c:v>
                </c:pt>
                <c:pt idx="330">
                  <c:v>297.00000000000011</c:v>
                </c:pt>
                <c:pt idx="331">
                  <c:v>297.90000000000009</c:v>
                </c:pt>
                <c:pt idx="332">
                  <c:v>298.80000000000007</c:v>
                </c:pt>
                <c:pt idx="333">
                  <c:v>299.70000000000005</c:v>
                </c:pt>
                <c:pt idx="334">
                  <c:v>300.60000000000002</c:v>
                </c:pt>
                <c:pt idx="335">
                  <c:v>301.5</c:v>
                </c:pt>
                <c:pt idx="336">
                  <c:v>302.39999999999998</c:v>
                </c:pt>
                <c:pt idx="337">
                  <c:v>303.29999999999995</c:v>
                </c:pt>
                <c:pt idx="338">
                  <c:v>304.19999999999993</c:v>
                </c:pt>
                <c:pt idx="339">
                  <c:v>305.09999999999991</c:v>
                </c:pt>
                <c:pt idx="340">
                  <c:v>305.99999999999989</c:v>
                </c:pt>
                <c:pt idx="341">
                  <c:v>306.89999999999986</c:v>
                </c:pt>
                <c:pt idx="342">
                  <c:v>307.79999999999984</c:v>
                </c:pt>
                <c:pt idx="343">
                  <c:v>308.69999999999982</c:v>
                </c:pt>
                <c:pt idx="344">
                  <c:v>309.5999999999998</c:v>
                </c:pt>
                <c:pt idx="345">
                  <c:v>310.49999999999977</c:v>
                </c:pt>
                <c:pt idx="346">
                  <c:v>311.39999999999975</c:v>
                </c:pt>
                <c:pt idx="347">
                  <c:v>312.29999999999973</c:v>
                </c:pt>
                <c:pt idx="348">
                  <c:v>313.1999999999997</c:v>
                </c:pt>
                <c:pt idx="349">
                  <c:v>314.09999999999968</c:v>
                </c:pt>
                <c:pt idx="350">
                  <c:v>314.99999999999966</c:v>
                </c:pt>
                <c:pt idx="351">
                  <c:v>315.89999999999964</c:v>
                </c:pt>
                <c:pt idx="352">
                  <c:v>316.79999999999961</c:v>
                </c:pt>
                <c:pt idx="353">
                  <c:v>317.69999999999959</c:v>
                </c:pt>
                <c:pt idx="354">
                  <c:v>318.59999999999957</c:v>
                </c:pt>
                <c:pt idx="355">
                  <c:v>319.49999999999955</c:v>
                </c:pt>
                <c:pt idx="356">
                  <c:v>320.39999999999952</c:v>
                </c:pt>
                <c:pt idx="357">
                  <c:v>321.2999999999995</c:v>
                </c:pt>
                <c:pt idx="358">
                  <c:v>322.19999999999948</c:v>
                </c:pt>
                <c:pt idx="359">
                  <c:v>323.09999999999945</c:v>
                </c:pt>
                <c:pt idx="360">
                  <c:v>323.99999999999943</c:v>
                </c:pt>
                <c:pt idx="361">
                  <c:v>324.89999999999941</c:v>
                </c:pt>
                <c:pt idx="362">
                  <c:v>325.79999999999939</c:v>
                </c:pt>
                <c:pt idx="363">
                  <c:v>326.69999999999936</c:v>
                </c:pt>
                <c:pt idx="364">
                  <c:v>327.59999999999934</c:v>
                </c:pt>
                <c:pt idx="365">
                  <c:v>328.49999999999932</c:v>
                </c:pt>
                <c:pt idx="366">
                  <c:v>329.3999999999993</c:v>
                </c:pt>
                <c:pt idx="367">
                  <c:v>330.29999999999927</c:v>
                </c:pt>
                <c:pt idx="368">
                  <c:v>331.19999999999925</c:v>
                </c:pt>
                <c:pt idx="369">
                  <c:v>332.09999999999923</c:v>
                </c:pt>
                <c:pt idx="370">
                  <c:v>332.9999999999992</c:v>
                </c:pt>
                <c:pt idx="371">
                  <c:v>333.89999999999918</c:v>
                </c:pt>
                <c:pt idx="372">
                  <c:v>334.79999999999916</c:v>
                </c:pt>
                <c:pt idx="373">
                  <c:v>335.69999999999914</c:v>
                </c:pt>
                <c:pt idx="374">
                  <c:v>336.59999999999911</c:v>
                </c:pt>
                <c:pt idx="375">
                  <c:v>337.49999999999909</c:v>
                </c:pt>
                <c:pt idx="376">
                  <c:v>338.39999999999907</c:v>
                </c:pt>
                <c:pt idx="377">
                  <c:v>339.29999999999905</c:v>
                </c:pt>
              </c:numCache>
            </c:numRef>
          </c:cat>
          <c:val>
            <c:numRef>
              <c:f>合成波のつくり方!$CJ$43:$CJ$420</c:f>
              <c:numCache>
                <c:formatCode>0.000</c:formatCode>
                <c:ptCount val="3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0.01</c:v>
                </c:pt>
                <c:pt idx="165">
                  <c:v>1.2E-2</c:v>
                </c:pt>
                <c:pt idx="166">
                  <c:v>1.439983146E-2</c:v>
                </c:pt>
                <c:pt idx="167">
                  <c:v>1.7279352824470538E-2</c:v>
                </c:pt>
                <c:pt idx="168">
                  <c:v>2.0734340063458697E-2</c:v>
                </c:pt>
                <c:pt idx="169">
                  <c:v>2.4879645028679193E-2</c:v>
                </c:pt>
                <c:pt idx="170">
                  <c:v>2.9852974171773263E-2</c:v>
                </c:pt>
                <c:pt idx="171">
                  <c:v>3.5819406687737469E-2</c:v>
                </c:pt>
                <c:pt idx="172">
                  <c:v>4.2976792759670507E-2</c:v>
                </c:pt>
                <c:pt idx="173">
                  <c:v>5.1562197558330275E-2</c:v>
                </c:pt>
                <c:pt idx="174">
                  <c:v>6.1859585250659918E-2</c:v>
                </c:pt>
                <c:pt idx="175">
                  <c:v>7.4208969630387658E-2</c:v>
                </c:pt>
                <c:pt idx="176">
                  <c:v>8.9017294013960829E-2</c:v>
                </c:pt>
                <c:pt idx="177">
                  <c:v>0.10677134229094468</c:v>
                </c:pt>
                <c:pt idx="178">
                  <c:v>0.12805302444053651</c:v>
                </c:pt>
                <c:pt idx="179">
                  <c:v>0.15355742149119669</c:v>
                </c:pt>
                <c:pt idx="180">
                  <c:v>0.18411401353667398</c:v>
                </c:pt>
                <c:pt idx="181">
                  <c:v>0.22071154479712354</c:v>
                </c:pt>
                <c:pt idx="182">
                  <c:v>0.26452699377959532</c:v>
                </c:pt>
                <c:pt idx="183">
                  <c:v>0.31695910232301128</c:v>
                </c:pt>
                <c:pt idx="184">
                  <c:v>0.37966685718014098</c:v>
                </c:pt>
                <c:pt idx="185">
                  <c:v>0.45461318680993268</c:v>
                </c:pt>
                <c:pt idx="186">
                  <c:v>0.54411389941083144</c:v>
                </c:pt>
                <c:pt idx="187">
                  <c:v>0.65089149856146067</c:v>
                </c:pt>
                <c:pt idx="188">
                  <c:v>0.77813290753026809</c:v>
                </c:pt>
                <c:pt idx="189">
                  <c:v>0.92954923245503551</c:v>
                </c:pt>
                <c:pt idx="190">
                  <c:v>1.109434400955926</c:v>
                </c:pt>
                <c:pt idx="191">
                  <c:v>1.3227177161770227</c:v>
                </c:pt>
                <c:pt idx="192">
                  <c:v>1.5750029562334602</c:v>
                </c:pt>
                <c:pt idx="193">
                  <c:v>1.8725835412051837</c:v>
                </c:pt>
                <c:pt idx="194">
                  <c:v>2.2224194742146595</c:v>
                </c:pt>
                <c:pt idx="195">
                  <c:v>2.6320573834436316</c:v>
                </c:pt>
                <c:pt idx="196">
                  <c:v>3.1094704635476749</c:v>
                </c:pt>
                <c:pt idx="197">
                  <c:v>3.6627912819251152</c:v>
                </c:pt>
                <c:pt idx="198">
                  <c:v>4.2999087271964678</c:v>
                </c:pt>
                <c:pt idx="199">
                  <c:v>5.0279030273400842</c:v>
                </c:pt>
                <c:pt idx="200">
                  <c:v>5.8523026715025424</c:v>
                </c:pt>
                <c:pt idx="201">
                  <c:v>6.7761675060930298</c:v>
                </c:pt>
                <c:pt idx="202">
                  <c:v>7.7990359052703573</c:v>
                </c:pt>
                <c:pt idx="203">
                  <c:v>8.9158210398449498</c:v>
                </c:pt>
                <c:pt idx="204">
                  <c:v>10.115797394675376</c:v>
                </c:pt>
                <c:pt idx="205">
                  <c:v>11.381872149944446</c:v>
                </c:pt>
                <c:pt idx="206">
                  <c:v>12.690367320046555</c:v>
                </c:pt>
                <c:pt idx="207">
                  <c:v>14.011523500898441</c:v>
                </c:pt>
                <c:pt idx="208">
                  <c:v>15.3108548017155</c:v>
                </c:pt>
                <c:pt idx="209">
                  <c:v>16.551334495481473</c:v>
                </c:pt>
                <c:pt idx="210">
                  <c:v>17.696198442347285</c:v>
                </c:pt>
                <c:pt idx="211">
                  <c:v>18.711974003055847</c:v>
                </c:pt>
                <c:pt idx="212">
                  <c:v>19.571243329780987</c:v>
                </c:pt>
                <c:pt idx="213">
                  <c:v>20.254679461289562</c:v>
                </c:pt>
                <c:pt idx="214">
                  <c:v>20.752051749866698</c:v>
                </c:pt>
                <c:pt idx="215">
                  <c:v>21.062131185710641</c:v>
                </c:pt>
                <c:pt idx="216">
                  <c:v>21.191655014311497</c:v>
                </c:pt>
                <c:pt idx="217">
                  <c:v>21.153663176318794</c:v>
                </c:pt>
                <c:pt idx="218">
                  <c:v>20.965566031687572</c:v>
                </c:pt>
                <c:pt idx="219">
                  <c:v>20.647257079531109</c:v>
                </c:pt>
                <c:pt idx="220">
                  <c:v>20.219485884238846</c:v>
                </c:pt>
                <c:pt idx="221">
                  <c:v>19.702597842304183</c:v>
                </c:pt>
                <c:pt idx="222">
                  <c:v>19.115658180085294</c:v>
                </c:pt>
                <c:pt idx="223">
                  <c:v>18.475919650621019</c:v>
                </c:pt>
                <c:pt idx="224">
                  <c:v>17.798565500933208</c:v>
                </c:pt>
                <c:pt idx="225">
                  <c:v>17.096653526154533</c:v>
                </c:pt>
                <c:pt idx="226">
                  <c:v>16.381194350241003</c:v>
                </c:pt>
                <c:pt idx="227">
                  <c:v>15.661310133930581</c:v>
                </c:pt>
                <c:pt idx="228">
                  <c:v>14.944433925948136</c:v>
                </c:pt>
                <c:pt idx="229">
                  <c:v>14.236522313916714</c:v>
                </c:pt>
                <c:pt idx="230">
                  <c:v>13.542263931056832</c:v>
                </c:pt>
                <c:pt idx="231">
                  <c:v>12.865273670637402</c:v>
                </c:pt>
                <c:pt idx="232">
                  <c:v>12.208267512969533</c:v>
                </c:pt>
                <c:pt idx="233">
                  <c:v>11.573216172063407</c:v>
                </c:pt>
                <c:pt idx="234">
                  <c:v>10.961477794850303</c:v>
                </c:pt>
                <c:pt idx="235">
                  <c:v>10.373911088871486</c:v>
                </c:pt>
                <c:pt idx="236">
                  <c:v>9.8109708149436212</c:v>
                </c:pt>
                <c:pt idx="237">
                  <c:v>9.272787775675166</c:v>
                </c:pt>
                <c:pt idx="238">
                  <c:v>8.7592354075015084</c:v>
                </c:pt>
                <c:pt idx="239">
                  <c:v>8.2699849414826119</c:v>
                </c:pt>
                <c:pt idx="240">
                  <c:v>7.8045508991105041</c:v>
                </c:pt>
                <c:pt idx="241">
                  <c:v>7.3623284720558306</c:v>
                </c:pt>
                <c:pt idx="242">
                  <c:v>6.9426241212603612</c:v>
                </c:pt>
                <c:pt idx="243">
                  <c:v>6.5446805328272006</c:v>
                </c:pt>
                <c:pt idx="244">
                  <c:v>6.1676968911231205</c:v>
                </c:pt>
                <c:pt idx="245">
                  <c:v>5.8108452749096315</c:v>
                </c:pt>
                <c:pt idx="246">
                  <c:v>5.473283849521998</c:v>
                </c:pt>
                <c:pt idx="247">
                  <c:v>5.1541674153646282</c:v>
                </c:pt>
                <c:pt idx="248">
                  <c:v>4.8526557780547286</c:v>
                </c:pt>
                <c:pt idx="249">
                  <c:v>4.5679203260845487</c:v>
                </c:pt>
                <c:pt idx="250">
                  <c:v>4.2991491356446128</c:v>
                </c:pt>
                <c:pt idx="251">
                  <c:v>4.0455508672146241</c:v>
                </c:pt>
                <c:pt idx="252">
                  <c:v>3.8063576728840687</c:v>
                </c:pt>
                <c:pt idx="253">
                  <c:v>3.5808272955553266</c:v>
                </c:pt>
                <c:pt idx="254">
                  <c:v>3.3682445098843936</c:v>
                </c:pt>
                <c:pt idx="255">
                  <c:v>3.1679220289131163</c:v>
                </c:pt>
                <c:pt idx="256">
                  <c:v>2.9792009789101574</c:v>
                </c:pt>
                <c:pt idx="257">
                  <c:v>2.8014510271907449</c:v>
                </c:pt>
                <c:pt idx="258">
                  <c:v>2.6340702329857466</c:v>
                </c:pt>
                <c:pt idx="259">
                  <c:v>2.4764846792483697</c:v>
                </c:pt>
                <c:pt idx="260">
                  <c:v>2.3281479331843324</c:v>
                </c:pt>
                <c:pt idx="261">
                  <c:v>2.1885403749082326</c:v>
                </c:pt>
                <c:pt idx="262">
                  <c:v>2.0571684266680403</c:v>
                </c:pt>
                <c:pt idx="263">
                  <c:v>1.9335637092965676</c:v>
                </c:pt>
                <c:pt idx="264">
                  <c:v>1.8172821477418093</c:v>
                </c:pt>
                <c:pt idx="265">
                  <c:v>1.7079030435309668</c:v>
                </c:pt>
                <c:pt idx="266">
                  <c:v>1.6050281286985453</c:v>
                </c:pt>
                <c:pt idx="267">
                  <c:v>1.508280612943818</c:v>
                </c:pt>
                <c:pt idx="268">
                  <c:v>1.4173042334833892</c:v>
                </c:pt>
                <c:pt idx="269">
                  <c:v>1.3317623151529427</c:v>
                </c:pt>
                <c:pt idx="270">
                  <c:v>1.2513368467241339</c:v>
                </c:pt>
                <c:pt idx="271">
                  <c:v>1.1757275780845127</c:v>
                </c:pt>
                <c:pt idx="272">
                  <c:v>1.1046511418359148</c:v>
                </c:pt>
                <c:pt idx="273">
                  <c:v>1.0378402019629205</c:v>
                </c:pt>
                <c:pt idx="274">
                  <c:v>0.97504263147690085</c:v>
                </c:pt>
                <c:pt idx="275">
                  <c:v>0.91602072032712534</c:v>
                </c:pt>
                <c:pt idx="276">
                  <c:v>0.8605504143668431</c:v>
                </c:pt>
                <c:pt idx="277">
                  <c:v>0.80842058575119968</c:v>
                </c:pt>
                <c:pt idx="278">
                  <c:v>0.75943233481020356</c:v>
                </c:pt>
                <c:pt idx="279">
                  <c:v>0.71339832317108665</c:v>
                </c:pt>
                <c:pt idx="280">
                  <c:v>0.67014213768967845</c:v>
                </c:pt>
                <c:pt idx="281">
                  <c:v>0.62949768458093192</c:v>
                </c:pt>
                <c:pt idx="282">
                  <c:v>0.591308613006994</c:v>
                </c:pt>
                <c:pt idx="283">
                  <c:v>0.55542776728090337</c:v>
                </c:pt>
                <c:pt idx="284">
                  <c:v>0.52171666676981754</c:v>
                </c:pt>
                <c:pt idx="285">
                  <c:v>0.49004501252914778</c:v>
                </c:pt>
                <c:pt idx="286">
                  <c:v>0.46029021966435379</c:v>
                </c:pt>
                <c:pt idx="287">
                  <c:v>0.43233697439725266</c:v>
                </c:pt>
                <c:pt idx="288">
                  <c:v>0.40607681480585833</c:v>
                </c:pt>
                <c:pt idx="289">
                  <c:v>0.38140773420874596</c:v>
                </c:pt>
                <c:pt idx="290">
                  <c:v>0.35823380617483819</c:v>
                </c:pt>
                <c:pt idx="291">
                  <c:v>0.33646483015575362</c:v>
                </c:pt>
                <c:pt idx="292">
                  <c:v>0.31601599675910763</c:v>
                </c:pt>
                <c:pt idx="293">
                  <c:v>0.29680757170629368</c:v>
                </c:pt>
                <c:pt idx="294">
                  <c:v>0.27876459754636934</c:v>
                </c:pt>
                <c:pt idx="295">
                  <c:v>0.26181661222794039</c:v>
                </c:pt>
                <c:pt idx="296">
                  <c:v>0.24589738366273486</c:v>
                </c:pt>
                <c:pt idx="297">
                  <c:v>0.23094465944734241</c:v>
                </c:pt>
                <c:pt idx="298">
                  <c:v>0.21689993094292573</c:v>
                </c:pt>
                <c:pt idx="299">
                  <c:v>0.20370821094621716</c:v>
                </c:pt>
                <c:pt idx="300">
                  <c:v>0.19131782421850352</c:v>
                </c:pt>
                <c:pt idx="301">
                  <c:v>0.17968021017232946</c:v>
                </c:pt>
                <c:pt idx="302">
                  <c:v>0.16874973704812449</c:v>
                </c:pt>
                <c:pt idx="303">
                  <c:v>0.15848352694472512</c:v>
                </c:pt>
                <c:pt idx="304">
                  <c:v>0.14884129109870489</c:v>
                </c:pt>
                <c:pt idx="305">
                  <c:v>0.13978517483744848</c:v>
                </c:pt>
                <c:pt idx="306">
                  <c:v>0.13127961165994678</c:v>
                </c:pt>
                <c:pt idx="307">
                  <c:v>0.12329118592730039</c:v>
                </c:pt>
                <c:pt idx="308">
                  <c:v>0.11578850367186841</c:v>
                </c:pt>
                <c:pt idx="309">
                  <c:v>0.1087420710598738</c:v>
                </c:pt>
                <c:pt idx="310">
                  <c:v>0.10212418006706797</c:v>
                </c:pt>
                <c:pt idx="311">
                  <c:v>9.5908800950772838E-2</c:v>
                </c:pt>
                <c:pt idx="312">
                  <c:v>9.0071481124267883E-2</c:v>
                </c:pt>
                <c:pt idx="313">
                  <c:v>8.4589250061092511E-2</c:v>
                </c:pt>
                <c:pt idx="314">
                  <c:v>7.9440529877412097E-2</c:v>
                </c:pt>
                <c:pt idx="315">
                  <c:v>7.4605051260176011E-2</c:v>
                </c:pt>
                <c:pt idx="316">
                  <c:v>7.0063774427407563E-2</c:v>
                </c:pt>
                <c:pt idx="317">
                  <c:v>6.5798814824640714E-2</c:v>
                </c:pt>
                <c:pt idx="318">
                  <c:v>6.1793373278288675E-2</c:v>
                </c:pt>
                <c:pt idx="319">
                  <c:v>5.8031670342630681E-2</c:v>
                </c:pt>
                <c:pt idx="320">
                  <c:v>5.4498884592168381E-2</c:v>
                </c:pt>
                <c:pt idx="321">
                  <c:v>5.1181094625368052E-2</c:v>
                </c:pt>
                <c:pt idx="322">
                  <c:v>4.8065224559303489E-2</c:v>
                </c:pt>
                <c:pt idx="323">
                  <c:v>4.5138992807481057E-2</c:v>
                </c:pt>
                <c:pt idx="324">
                  <c:v>4.2390863945196991E-2</c:v>
                </c:pt>
                <c:pt idx="325">
                  <c:v>3.9810003478180131E-2</c:v>
                </c:pt>
                <c:pt idx="326">
                  <c:v>3.7386235341043468E-2</c:v>
                </c:pt>
                <c:pt idx="327">
                  <c:v>3.5110001962235744E-2</c:v>
                </c:pt>
                <c:pt idx="328">
                  <c:v>3.2972326741780821E-2</c:v>
                </c:pt>
                <c:pt idx="329">
                  <c:v>3.0964778797145816E-2</c:v>
                </c:pt>
                <c:pt idx="330">
                  <c:v>2.9079439841118097E-2</c:v>
                </c:pt>
                <c:pt idx="331">
                  <c:v>2.7308873063622195E-2</c:v>
                </c:pt>
                <c:pt idx="332">
                  <c:v>2.5646093896997148E-2</c:v>
                </c:pt>
                <c:pt idx="333">
                  <c:v>2.4084542551406747E-2</c:v>
                </c:pt>
                <c:pt idx="334">
                  <c:v>2.2618058213793844E-2</c:v>
                </c:pt>
                <c:pt idx="335">
                  <c:v>2.1240854810137405E-2</c:v>
                </c:pt>
                <c:pt idx="336">
                  <c:v>1.9947498236749163E-2</c:v>
                </c:pt>
                <c:pt idx="337">
                  <c:v>1.8732884971975769E-2</c:v>
                </c:pt>
                <c:pt idx="338">
                  <c:v>1.7592221984971859E-2</c:v>
                </c:pt>
                <c:pt idx="339">
                  <c:v>1.6521007863197979E-2</c:v>
                </c:pt>
                <c:pt idx="340">
                  <c:v>1.5515015084992112E-2</c:v>
                </c:pt>
                <c:pt idx="341">
                  <c:v>1.4570273367981751E-2</c:v>
                </c:pt>
                <c:pt idx="342">
                  <c:v>1.3683054028260373E-2</c:v>
                </c:pt>
                <c:pt idx="343">
                  <c:v>1.2849855289163038E-2</c:v>
                </c:pt>
                <c:pt idx="344">
                  <c:v>1.2067388482154714E-2</c:v>
                </c:pt>
                <c:pt idx="345">
                  <c:v>1.1332565085805235E-2</c:v>
                </c:pt>
                <c:pt idx="346">
                  <c:v>1.064248455207915E-2</c:v>
                </c:pt>
                <c:pt idx="347">
                  <c:v>9.9944228722291355E-3</c:v>
                </c:pt>
                <c:pt idx="348">
                  <c:v>9.3858218374594377E-3</c:v>
                </c:pt>
                <c:pt idx="349">
                  <c:v>8.8142789522316165E-3</c:v>
                </c:pt>
                <c:pt idx="350">
                  <c:v>8.2775379606287655E-3</c:v>
                </c:pt>
                <c:pt idx="351">
                  <c:v>7.7734799485859821E-3</c:v>
                </c:pt>
                <c:pt idx="352">
                  <c:v>7.3001149870430063E-3</c:v>
                </c:pt>
                <c:pt idx="353">
                  <c:v>6.855574283188207E-3</c:v>
                </c:pt>
                <c:pt idx="354">
                  <c:v>6.4381028089493938E-3</c:v>
                </c:pt>
                <c:pt idx="355">
                  <c:v>6.0460523777538071E-3</c:v>
                </c:pt>
                <c:pt idx="356">
                  <c:v>5.6778751423342041E-3</c:v>
                </c:pt>
                <c:pt idx="357">
                  <c:v>5.3321174880068501E-3</c:v>
                </c:pt>
                <c:pt idx="358">
                  <c:v>5.0074142973967652E-3</c:v>
                </c:pt>
                <c:pt idx="359">
                  <c:v>4.702483564041693E-3</c:v>
                </c:pt>
                <c:pt idx="360">
                  <c:v>4.4161213336745136E-3</c:v>
                </c:pt>
                <c:pt idx="361">
                  <c:v>4.1471969532694657E-3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9541-48FD-886A-83A22A6000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5624008"/>
        <c:axId val="325627208"/>
      </c:lineChart>
      <c:catAx>
        <c:axId val="325624008"/>
        <c:scaling>
          <c:orientation val="minMax"/>
        </c:scaling>
        <c:delete val="1"/>
        <c:axPos val="b"/>
        <c:numFmt formatCode="#,##0_);[Red]\(#,##0\)" sourceLinked="1"/>
        <c:majorTickMark val="none"/>
        <c:minorTickMark val="none"/>
        <c:tickLblPos val="nextTo"/>
        <c:crossAx val="325627208"/>
        <c:crosses val="autoZero"/>
        <c:auto val="1"/>
        <c:lblAlgn val="ctr"/>
        <c:lblOffset val="100"/>
        <c:noMultiLvlLbl val="0"/>
      </c:catAx>
      <c:valAx>
        <c:axId val="325627208"/>
        <c:scaling>
          <c:orientation val="minMax"/>
          <c:max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3256240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160576</xdr:colOff>
      <xdr:row>4</xdr:row>
      <xdr:rowOff>112939</xdr:rowOff>
    </xdr:from>
    <xdr:to>
      <xdr:col>37</xdr:col>
      <xdr:colOff>314325</xdr:colOff>
      <xdr:row>31</xdr:row>
      <xdr:rowOff>126535</xdr:rowOff>
    </xdr:to>
    <xdr:graphicFrame macro="">
      <xdr:nvGraphicFramePr>
        <xdr:cNvPr id="31" name="グラフ 30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29</xdr:col>
      <xdr:colOff>620483</xdr:colOff>
      <xdr:row>2</xdr:row>
      <xdr:rowOff>76200</xdr:rowOff>
    </xdr:from>
    <xdr:to>
      <xdr:col>37</xdr:col>
      <xdr:colOff>598714</xdr:colOff>
      <xdr:row>29</xdr:row>
      <xdr:rowOff>174169</xdr:rowOff>
    </xdr:to>
    <xdr:graphicFrame macro="">
      <xdr:nvGraphicFramePr>
        <xdr:cNvPr id="14" name="グラフ 13">
          <a:extLst>
            <a:ext uri="{FF2B5EF4-FFF2-40B4-BE49-F238E27FC236}">
              <a16:creationId xmlns:a16="http://schemas.microsoft.com/office/drawing/2014/main" id="{7661EBC7-56D9-4389-A6D0-8C9A90F3E13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39</xdr:col>
      <xdr:colOff>257188</xdr:colOff>
      <xdr:row>1</xdr:row>
      <xdr:rowOff>0</xdr:rowOff>
    </xdr:from>
    <xdr:to>
      <xdr:col>46</xdr:col>
      <xdr:colOff>400050</xdr:colOff>
      <xdr:row>31</xdr:row>
      <xdr:rowOff>2713</xdr:rowOff>
    </xdr:to>
    <xdr:graphicFrame macro="">
      <xdr:nvGraphicFramePr>
        <xdr:cNvPr id="51" name="グラフ 50">
          <a:extLst>
            <a:ext uri="{FF2B5EF4-FFF2-40B4-BE49-F238E27FC236}">
              <a16:creationId xmlns:a16="http://schemas.microsoft.com/office/drawing/2014/main" id="{A8D11687-6DC1-4B68-8AA1-DF61561F89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38</xdr:col>
      <xdr:colOff>572864</xdr:colOff>
      <xdr:row>2</xdr:row>
      <xdr:rowOff>111579</xdr:rowOff>
    </xdr:from>
    <xdr:to>
      <xdr:col>47</xdr:col>
      <xdr:colOff>402770</xdr:colOff>
      <xdr:row>29</xdr:row>
      <xdr:rowOff>6807</xdr:rowOff>
    </xdr:to>
    <xdr:graphicFrame macro="">
      <xdr:nvGraphicFramePr>
        <xdr:cNvPr id="56" name="グラフ 55">
          <a:extLst>
            <a:ext uri="{FF2B5EF4-FFF2-40B4-BE49-F238E27FC236}">
              <a16:creationId xmlns:a16="http://schemas.microsoft.com/office/drawing/2014/main" id="{C94188FE-1722-4E6C-96FC-7D740067C1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44</xdr:col>
      <xdr:colOff>521154</xdr:colOff>
      <xdr:row>10</xdr:row>
      <xdr:rowOff>155121</xdr:rowOff>
    </xdr:from>
    <xdr:to>
      <xdr:col>46</xdr:col>
      <xdr:colOff>48542</xdr:colOff>
      <xdr:row>12</xdr:row>
      <xdr:rowOff>198664</xdr:rowOff>
    </xdr:to>
    <xdr:sp macro="" textlink="">
      <xdr:nvSpPr>
        <xdr:cNvPr id="60" name="テキスト ボックス 17">
          <a:extLst>
            <a:ext uri="{FF2B5EF4-FFF2-40B4-BE49-F238E27FC236}">
              <a16:creationId xmlns:a16="http://schemas.microsoft.com/office/drawing/2014/main" id="{2588D5A9-41A4-4A8E-9F1B-45B10527DD7B}"/>
            </a:ext>
          </a:extLst>
        </xdr:cNvPr>
        <xdr:cNvSpPr txBox="1"/>
      </xdr:nvSpPr>
      <xdr:spPr>
        <a:xfrm>
          <a:off x="39678429" y="31454271"/>
          <a:ext cx="784688" cy="5197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050" b="0">
              <a:solidFill>
                <a:schemeClr val="tx1"/>
              </a:solidFill>
              <a:latin typeface="+mn-ea"/>
              <a:ea typeface="+mn-ea"/>
              <a:cs typeface="Arial" panose="020B0604020202020204" pitchFamily="34" charset="0"/>
            </a:rPr>
            <a:t>合成波</a:t>
          </a:r>
          <a:endParaRPr kumimoji="1" lang="en-US" altLang="ja-JP" sz="1050" b="0">
            <a:solidFill>
              <a:schemeClr val="tx1"/>
            </a:solidFill>
            <a:latin typeface="+mn-ea"/>
            <a:ea typeface="+mn-ea"/>
            <a:cs typeface="Arial" panose="020B0604020202020204" pitchFamily="34" charset="0"/>
          </a:endParaRPr>
        </a:p>
        <a:p>
          <a:pPr algn="ctr"/>
          <a:r>
            <a:rPr kumimoji="1" lang="ja-JP" altLang="en-US" sz="1050" b="0">
              <a:solidFill>
                <a:schemeClr val="tx1"/>
              </a:solidFill>
              <a:latin typeface="+mn-ea"/>
              <a:ea typeface="+mn-ea"/>
              <a:cs typeface="Arial" panose="020B0604020202020204" pitchFamily="34" charset="0"/>
            </a:rPr>
            <a:t>（実線）</a:t>
          </a:r>
          <a:endParaRPr kumimoji="1" lang="en-US" altLang="ja-JP" sz="1050" b="0">
            <a:solidFill>
              <a:schemeClr val="tx1"/>
            </a:solidFill>
            <a:latin typeface="+mn-ea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44</xdr:col>
      <xdr:colOff>125186</xdr:colOff>
      <xdr:row>11</xdr:row>
      <xdr:rowOff>163286</xdr:rowOff>
    </xdr:from>
    <xdr:to>
      <xdr:col>45</xdr:col>
      <xdr:colOff>17690</xdr:colOff>
      <xdr:row>12</xdr:row>
      <xdr:rowOff>228600</xdr:rowOff>
    </xdr:to>
    <xdr:cxnSp macro="">
      <xdr:nvCxnSpPr>
        <xdr:cNvPr id="63" name="直線矢印コネクタ 62">
          <a:extLst>
            <a:ext uri="{FF2B5EF4-FFF2-40B4-BE49-F238E27FC236}">
              <a16:creationId xmlns:a16="http://schemas.microsoft.com/office/drawing/2014/main" id="{A1A08725-2DE8-4BDA-86E4-7FB4FEA5CE19}"/>
            </a:ext>
          </a:extLst>
        </xdr:cNvPr>
        <xdr:cNvCxnSpPr/>
      </xdr:nvCxnSpPr>
      <xdr:spPr>
        <a:xfrm flipH="1">
          <a:off x="39282461" y="31700561"/>
          <a:ext cx="521154" cy="303439"/>
        </a:xfrm>
        <a:prstGeom prst="straightConnector1">
          <a:avLst/>
        </a:prstGeom>
        <a:ln>
          <a:solidFill>
            <a:schemeClr val="tx1">
              <a:lumMod val="50000"/>
              <a:lumOff val="5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625929</xdr:colOff>
      <xdr:row>0</xdr:row>
      <xdr:rowOff>238124</xdr:rowOff>
    </xdr:from>
    <xdr:to>
      <xdr:col>42</xdr:col>
      <xdr:colOff>532040</xdr:colOff>
      <xdr:row>3</xdr:row>
      <xdr:rowOff>180974</xdr:rowOff>
    </xdr:to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4C359CFA-AA21-420B-BBD0-14405843F682}"/>
            </a:ext>
          </a:extLst>
        </xdr:cNvPr>
        <xdr:cNvSpPr txBox="1"/>
      </xdr:nvSpPr>
      <xdr:spPr>
        <a:xfrm>
          <a:off x="22219104" y="238124"/>
          <a:ext cx="6164036" cy="657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/>
            <a:t>縦軸のスケールを合わせて実データと計算結果を重ね合わせる！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0.0513</cdr:x>
      <cdr:y>0.03502</cdr:y>
    </cdr:from>
    <cdr:to>
      <cdr:x>0.57112</cdr:x>
      <cdr:y>0.13315</cdr:y>
    </cdr:to>
    <cdr:sp macro="" textlink="">
      <cdr:nvSpPr>
        <cdr:cNvPr id="6" name="テキスト ボックス 17">
          <a:extLst xmlns:a="http://schemas.openxmlformats.org/drawingml/2006/main">
            <a:ext uri="{FF2B5EF4-FFF2-40B4-BE49-F238E27FC236}">
              <a16:creationId xmlns:a16="http://schemas.microsoft.com/office/drawing/2014/main" id="{98708E18-B138-40FA-B0B1-E928CCC88FC7}"/>
            </a:ext>
          </a:extLst>
        </cdr:cNvPr>
        <cdr:cNvSpPr txBox="1"/>
      </cdr:nvSpPr>
      <cdr:spPr>
        <a:xfrm xmlns:a="http://schemas.openxmlformats.org/drawingml/2006/main">
          <a:off x="245293" y="182572"/>
          <a:ext cx="2485540" cy="5115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1200" b="0">
              <a:solidFill>
                <a:schemeClr val="tx1"/>
              </a:solidFill>
              <a:latin typeface="+mn-ea"/>
              <a:ea typeface="+mn-ea"/>
              <a:cs typeface="Arial" panose="020B0604020202020204" pitchFamily="34" charset="0"/>
            </a:rPr>
            <a:t>新型コロナ・ウィルス</a:t>
          </a:r>
          <a:endParaRPr kumimoji="1" lang="en-US" altLang="ja-JP" sz="1200" b="0">
            <a:solidFill>
              <a:schemeClr val="tx1"/>
            </a:solidFill>
            <a:latin typeface="+mn-ea"/>
            <a:ea typeface="+mn-ea"/>
            <a:cs typeface="Arial" panose="020B0604020202020204" pitchFamily="34" charset="0"/>
          </a:endParaRPr>
        </a:p>
        <a:p xmlns:a="http://schemas.openxmlformats.org/drawingml/2006/main">
          <a:pPr algn="ctr"/>
          <a:r>
            <a:rPr kumimoji="1" lang="ja-JP" altLang="en-US" sz="1200" b="0">
              <a:solidFill>
                <a:schemeClr val="tx1"/>
              </a:solidFill>
              <a:latin typeface="+mn-ea"/>
              <a:ea typeface="+mn-ea"/>
              <a:cs typeface="Arial" panose="020B0604020202020204" pitchFamily="34" charset="0"/>
            </a:rPr>
            <a:t>週別感染者数（単位：千人）</a:t>
          </a:r>
          <a:endParaRPr kumimoji="1" lang="en-US" altLang="ja-JP" sz="1200" b="0">
            <a:solidFill>
              <a:schemeClr val="tx1"/>
            </a:solidFill>
            <a:latin typeface="+mn-ea"/>
            <a:ea typeface="+mn-ea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0.05477</cdr:x>
      <cdr:y>0.14634</cdr:y>
    </cdr:from>
    <cdr:to>
      <cdr:x>0.70434</cdr:x>
      <cdr:y>0.24447</cdr:y>
    </cdr:to>
    <cdr:sp macro="" textlink="">
      <cdr:nvSpPr>
        <cdr:cNvPr id="6" name="テキスト ボックス 17">
          <a:extLst xmlns:a="http://schemas.openxmlformats.org/drawingml/2006/main">
            <a:ext uri="{FF2B5EF4-FFF2-40B4-BE49-F238E27FC236}">
              <a16:creationId xmlns:a16="http://schemas.microsoft.com/office/drawing/2014/main" id="{98708E18-B138-40FA-B0B1-E928CCC88FC7}"/>
            </a:ext>
          </a:extLst>
        </cdr:cNvPr>
        <cdr:cNvSpPr txBox="1"/>
      </cdr:nvSpPr>
      <cdr:spPr>
        <a:xfrm xmlns:a="http://schemas.openxmlformats.org/drawingml/2006/main">
          <a:off x="248627" y="1019333"/>
          <a:ext cx="2948613" cy="6835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1200" b="0">
              <a:solidFill>
                <a:schemeClr val="tx1"/>
              </a:solidFill>
              <a:latin typeface="+mn-ea"/>
              <a:ea typeface="+mn-ea"/>
              <a:cs typeface="Arial" panose="020B0604020202020204" pitchFamily="34" charset="0"/>
            </a:rPr>
            <a:t>新型コロナ・ウィルス</a:t>
          </a:r>
          <a:endParaRPr kumimoji="1" lang="en-US" altLang="ja-JP" sz="1200" b="0">
            <a:solidFill>
              <a:schemeClr val="tx1"/>
            </a:solidFill>
            <a:latin typeface="+mn-ea"/>
            <a:ea typeface="+mn-ea"/>
            <a:cs typeface="Arial" panose="020B0604020202020204" pitchFamily="34" charset="0"/>
          </a:endParaRPr>
        </a:p>
        <a:p xmlns:a="http://schemas.openxmlformats.org/drawingml/2006/main">
          <a:pPr algn="ctr"/>
          <a:r>
            <a:rPr kumimoji="1" lang="ja-JP" altLang="en-US" sz="1200" b="0">
              <a:solidFill>
                <a:schemeClr val="tx1"/>
              </a:solidFill>
              <a:latin typeface="+mn-ea"/>
              <a:ea typeface="+mn-ea"/>
              <a:cs typeface="Arial" panose="020B0604020202020204" pitchFamily="34" charset="0"/>
            </a:rPr>
            <a:t>週別感染者数（単位：千人）</a:t>
          </a:r>
          <a:endParaRPr kumimoji="1" lang="en-US" altLang="ja-JP" sz="1200" b="0">
            <a:solidFill>
              <a:schemeClr val="tx1"/>
            </a:solidFill>
            <a:latin typeface="+mn-ea"/>
            <a:ea typeface="+mn-ea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hlw.go.jp/stf/newpage_18656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924F5-7660-453E-A88D-0914436CED49}">
  <sheetPr codeName="Sheet1">
    <pageSetUpPr fitToPage="1"/>
  </sheetPr>
  <dimension ref="B1:CM635"/>
  <sheetViews>
    <sheetView showGridLines="0" tabSelected="1" zoomScaleNormal="100" workbookViewId="0">
      <selection activeCell="B1" sqref="B1"/>
    </sheetView>
  </sheetViews>
  <sheetFormatPr defaultRowHeight="18.45" x14ac:dyDescent="0.65"/>
  <cols>
    <col min="1" max="1" width="2.85546875" customWidth="1"/>
    <col min="2" max="11" width="8.140625" customWidth="1"/>
    <col min="12" max="12" width="9.140625" style="1"/>
    <col min="13" max="13" width="9.28515625" style="8" customWidth="1"/>
    <col min="14" max="14" width="8.140625" style="1" customWidth="1"/>
    <col min="15" max="18" width="9.140625" style="1"/>
    <col min="19" max="19" width="9.42578125" style="76" bestFit="1" customWidth="1"/>
    <col min="20" max="20" width="9.35546875" style="1" customWidth="1"/>
    <col min="21" max="21" width="9.85546875" style="1" customWidth="1"/>
    <col min="22" max="23" width="9.5703125" style="36" customWidth="1"/>
    <col min="24" max="24" width="10.28515625" style="36" customWidth="1"/>
    <col min="25" max="25" width="8.140625" style="36" customWidth="1"/>
    <col min="26" max="28" width="8.140625" style="1" customWidth="1"/>
    <col min="29" max="31" width="9.140625" style="1"/>
  </cols>
  <sheetData>
    <row r="1" spans="2:91" x14ac:dyDescent="0.65">
      <c r="N1" s="42"/>
      <c r="O1" s="36"/>
      <c r="P1" s="36"/>
      <c r="Q1" s="36"/>
      <c r="R1" s="36"/>
      <c r="S1" s="36"/>
      <c r="T1" s="36"/>
      <c r="U1" s="36"/>
      <c r="X1" s="1"/>
    </row>
    <row r="2" spans="2:91" x14ac:dyDescent="0.65">
      <c r="B2" s="101" t="s">
        <v>62</v>
      </c>
      <c r="D2" s="35"/>
      <c r="E2" s="35"/>
      <c r="F2" s="35"/>
      <c r="G2" s="35"/>
      <c r="H2" s="35"/>
      <c r="I2" s="35"/>
      <c r="J2" s="35"/>
      <c r="L2" s="101" t="s">
        <v>63</v>
      </c>
      <c r="N2" s="41"/>
      <c r="O2" s="36"/>
      <c r="Q2" s="8"/>
      <c r="R2" s="5"/>
      <c r="S2" s="5"/>
      <c r="T2" s="4"/>
      <c r="U2" s="5"/>
      <c r="V2" s="5"/>
      <c r="W2" s="5"/>
      <c r="X2" s="30"/>
      <c r="Z2" s="101" t="s">
        <v>66</v>
      </c>
      <c r="AA2" s="30"/>
      <c r="AD2" s="36"/>
      <c r="AE2" s="36"/>
      <c r="AF2" s="36"/>
      <c r="AG2" s="36"/>
      <c r="AH2" s="36"/>
      <c r="AI2" s="36"/>
      <c r="AJ2" s="36"/>
      <c r="AK2" s="36"/>
      <c r="AL2" s="36"/>
      <c r="AM2" s="1"/>
      <c r="AN2" s="1"/>
      <c r="AO2" s="1"/>
      <c r="AP2" s="1"/>
      <c r="AQ2" s="1"/>
      <c r="AR2" s="1"/>
      <c r="AS2" s="1"/>
      <c r="AT2" s="1"/>
      <c r="AU2" s="1"/>
      <c r="AV2" s="1"/>
    </row>
    <row r="3" spans="2:91" x14ac:dyDescent="0.65">
      <c r="N3" s="41"/>
      <c r="O3" s="36"/>
      <c r="Q3" s="8"/>
      <c r="R3"/>
      <c r="S3" s="2"/>
      <c r="T3" s="4"/>
      <c r="V3" s="1"/>
      <c r="W3" s="5"/>
      <c r="X3" s="30"/>
      <c r="AA3" s="30"/>
      <c r="AD3" s="36"/>
      <c r="AE3" s="36"/>
      <c r="AF3" s="36"/>
      <c r="AG3" s="36"/>
      <c r="AH3" s="36"/>
      <c r="AI3" s="36"/>
      <c r="AJ3" s="36"/>
      <c r="AK3" s="36"/>
      <c r="AL3" s="36"/>
      <c r="AM3" s="1"/>
      <c r="AN3" s="1"/>
      <c r="AO3" s="1"/>
      <c r="AP3" s="1"/>
      <c r="AQ3" s="1"/>
      <c r="AR3" s="1"/>
      <c r="AS3" s="1"/>
      <c r="AT3" s="1"/>
      <c r="AU3" s="1"/>
      <c r="AV3" s="1"/>
    </row>
    <row r="4" spans="2:91" x14ac:dyDescent="0.65">
      <c r="B4" s="102" t="s">
        <v>64</v>
      </c>
      <c r="L4" s="22" t="s">
        <v>65</v>
      </c>
      <c r="N4" s="42"/>
      <c r="O4" s="36"/>
      <c r="P4" s="9"/>
      <c r="R4" s="5"/>
      <c r="S4" s="5"/>
      <c r="T4" s="5"/>
      <c r="U4" s="77"/>
      <c r="V4" s="5"/>
      <c r="W4" s="5"/>
      <c r="X4" s="30"/>
      <c r="Z4" s="22" t="s">
        <v>67</v>
      </c>
      <c r="AA4" s="30"/>
      <c r="AD4" s="36"/>
      <c r="AE4" s="36"/>
      <c r="AF4" s="36"/>
      <c r="AG4" s="36"/>
      <c r="AH4" s="36"/>
      <c r="AI4" s="36"/>
      <c r="AJ4" s="36"/>
      <c r="AK4" s="36"/>
      <c r="AL4" s="36"/>
      <c r="AM4" s="1"/>
      <c r="AN4" s="1"/>
      <c r="AO4" s="1"/>
      <c r="AP4" s="1"/>
      <c r="AQ4" s="1"/>
      <c r="AR4" s="1"/>
      <c r="AS4" s="1"/>
      <c r="AT4" s="1"/>
      <c r="AU4" s="1"/>
      <c r="AV4" s="1"/>
    </row>
    <row r="5" spans="2:91" x14ac:dyDescent="0.65">
      <c r="B5" s="41"/>
      <c r="C5" s="35"/>
      <c r="D5" s="35"/>
      <c r="E5" s="35"/>
      <c r="F5" s="35"/>
      <c r="G5" s="35"/>
      <c r="H5" s="35"/>
      <c r="I5" s="35"/>
      <c r="J5" s="35"/>
      <c r="N5" s="42"/>
      <c r="O5" s="36"/>
      <c r="P5" s="9"/>
      <c r="R5" s="5"/>
      <c r="S5" s="5"/>
      <c r="T5" s="5"/>
      <c r="U5" s="77"/>
      <c r="V5" s="1"/>
      <c r="W5" s="1"/>
      <c r="X5" s="30"/>
      <c r="AA5" s="30"/>
      <c r="AD5" s="36"/>
      <c r="AE5" s="36"/>
      <c r="AF5" s="36"/>
      <c r="AG5" s="36"/>
      <c r="AH5" s="36"/>
      <c r="AI5" s="36"/>
      <c r="AJ5" s="36"/>
      <c r="AK5" s="36"/>
      <c r="AL5" s="36"/>
      <c r="AM5" s="1"/>
      <c r="AN5" s="1"/>
      <c r="AO5" s="1"/>
      <c r="AP5" s="1"/>
      <c r="AQ5" s="1"/>
      <c r="AR5" s="1"/>
      <c r="AS5" s="1"/>
      <c r="AT5" s="1"/>
      <c r="AU5" s="1"/>
      <c r="AV5" s="1"/>
    </row>
    <row r="6" spans="2:91" x14ac:dyDescent="0.65">
      <c r="B6" s="43" t="s">
        <v>24</v>
      </c>
      <c r="C6" s="35"/>
      <c r="D6" s="35"/>
      <c r="E6" s="35"/>
      <c r="F6" s="35"/>
      <c r="G6" s="35"/>
      <c r="H6" s="35"/>
      <c r="I6" s="35"/>
      <c r="J6" s="35"/>
      <c r="N6" s="42"/>
      <c r="O6" s="36"/>
      <c r="P6" s="9"/>
      <c r="Q6" s="3"/>
      <c r="R6" s="5"/>
      <c r="S6" s="5"/>
      <c r="T6" s="5"/>
      <c r="U6" s="77"/>
      <c r="V6" s="1"/>
      <c r="W6" s="1"/>
      <c r="X6" s="30"/>
      <c r="AA6" s="30"/>
      <c r="AD6" s="36"/>
      <c r="AE6" s="36"/>
      <c r="AF6" s="36"/>
      <c r="AG6" s="36"/>
      <c r="AH6" s="36"/>
      <c r="AI6" s="36"/>
      <c r="AJ6" s="36"/>
      <c r="AK6" s="36"/>
      <c r="AL6" s="36"/>
      <c r="AM6" s="1"/>
      <c r="AN6" s="1"/>
      <c r="AO6" s="1"/>
      <c r="AP6" s="1"/>
      <c r="AQ6" s="1"/>
      <c r="AR6" s="1"/>
      <c r="AS6" s="1"/>
      <c r="AT6" s="1"/>
      <c r="AU6" s="1"/>
      <c r="AV6" s="1"/>
    </row>
    <row r="7" spans="2:91" x14ac:dyDescent="0.65">
      <c r="B7" s="43" t="s">
        <v>21</v>
      </c>
      <c r="C7" s="35"/>
      <c r="D7" s="35"/>
      <c r="E7" s="35"/>
      <c r="F7" s="35"/>
      <c r="G7" s="35"/>
      <c r="H7" s="35"/>
      <c r="I7" s="35"/>
      <c r="J7" s="35"/>
      <c r="N7" s="42"/>
      <c r="O7" s="36"/>
      <c r="P7" s="9"/>
      <c r="Q7" s="3"/>
      <c r="R7" s="5"/>
      <c r="S7" s="5"/>
      <c r="T7" s="5"/>
      <c r="U7" s="77"/>
      <c r="V7" s="1"/>
      <c r="W7" s="1"/>
      <c r="X7" s="30"/>
      <c r="AA7" s="30"/>
      <c r="AD7" s="36"/>
      <c r="AE7" s="36"/>
      <c r="AF7" s="36"/>
      <c r="AG7" s="36"/>
      <c r="AH7" s="36"/>
      <c r="AI7" s="36"/>
      <c r="AJ7" s="36"/>
      <c r="AK7" s="36"/>
      <c r="AL7" s="36"/>
      <c r="AM7" s="30"/>
      <c r="AN7" s="1"/>
      <c r="AO7" s="1"/>
      <c r="AP7" s="1"/>
      <c r="AQ7" s="1"/>
      <c r="AR7" s="1"/>
      <c r="AS7" s="1"/>
      <c r="AT7" s="1"/>
      <c r="AU7" s="1"/>
      <c r="AV7" s="1"/>
    </row>
    <row r="8" spans="2:91" x14ac:dyDescent="0.65">
      <c r="B8" s="40" t="s">
        <v>20</v>
      </c>
      <c r="C8" s="36"/>
      <c r="D8" s="36"/>
      <c r="E8" s="36"/>
      <c r="F8" s="36"/>
      <c r="G8" s="36"/>
      <c r="H8" s="35"/>
      <c r="I8" s="35"/>
      <c r="J8" s="35"/>
      <c r="N8" s="42"/>
      <c r="O8" s="36"/>
      <c r="P8" s="9"/>
      <c r="Q8" s="14"/>
      <c r="R8" s="5"/>
      <c r="S8" s="5"/>
      <c r="T8" s="5"/>
      <c r="U8" s="77"/>
      <c r="V8" s="1"/>
      <c r="W8" s="1"/>
      <c r="X8" s="30"/>
      <c r="AA8" s="30"/>
      <c r="AD8" s="36"/>
      <c r="AE8" s="36"/>
      <c r="AF8" s="36"/>
      <c r="AG8" s="36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</row>
    <row r="9" spans="2:91" x14ac:dyDescent="0.65">
      <c r="B9" s="103" t="s">
        <v>68</v>
      </c>
      <c r="C9" s="36"/>
      <c r="D9" s="36"/>
      <c r="E9" s="36"/>
      <c r="F9" s="36"/>
      <c r="G9" s="36"/>
      <c r="H9" s="35"/>
      <c r="I9" s="35"/>
      <c r="J9" s="35"/>
      <c r="N9" s="42"/>
      <c r="O9" s="36"/>
      <c r="P9" s="9"/>
      <c r="Q9" s="14"/>
      <c r="R9" s="5"/>
      <c r="S9" s="5"/>
      <c r="T9" s="5"/>
      <c r="U9" s="77"/>
      <c r="V9" s="1"/>
      <c r="W9" s="1"/>
      <c r="X9" s="30"/>
      <c r="AA9" s="30"/>
      <c r="AD9" s="36"/>
      <c r="AE9" s="36"/>
      <c r="AF9" s="36"/>
      <c r="AG9" s="36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</row>
    <row r="10" spans="2:91" x14ac:dyDescent="0.65">
      <c r="F10" s="36"/>
      <c r="G10" s="36"/>
      <c r="H10" s="36"/>
      <c r="I10" s="36"/>
      <c r="J10" s="54"/>
      <c r="L10" s="22"/>
      <c r="Q10" s="88" t="s">
        <v>61</v>
      </c>
      <c r="R10" s="89"/>
      <c r="S10" s="89"/>
      <c r="T10" s="89"/>
      <c r="U10" s="89"/>
      <c r="V10" s="89"/>
      <c r="W10" s="89"/>
      <c r="X10" s="90"/>
      <c r="Z10" s="30"/>
      <c r="AA10" s="30"/>
      <c r="AD10" s="11"/>
      <c r="AE10" s="36"/>
      <c r="AF10" s="36"/>
      <c r="AG10" s="36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36"/>
      <c r="AV10" s="36"/>
    </row>
    <row r="11" spans="2:91" s="60" customFormat="1" ht="43.75" customHeight="1" x14ac:dyDescent="0.65">
      <c r="B11" s="59" t="s">
        <v>18</v>
      </c>
      <c r="C11" s="59" t="s">
        <v>23</v>
      </c>
      <c r="D11" s="59" t="s">
        <v>19</v>
      </c>
      <c r="E11" s="59" t="s">
        <v>26</v>
      </c>
      <c r="F11" s="59" t="s">
        <v>27</v>
      </c>
      <c r="G11" s="59" t="s">
        <v>25</v>
      </c>
      <c r="H11" s="59" t="s">
        <v>17</v>
      </c>
      <c r="I11" s="59" t="s">
        <v>19</v>
      </c>
      <c r="J11" s="59" t="s">
        <v>28</v>
      </c>
      <c r="L11" s="57"/>
      <c r="M11" s="58" t="s">
        <v>11</v>
      </c>
      <c r="N11" s="58" t="s">
        <v>8</v>
      </c>
      <c r="O11" s="57"/>
      <c r="P11" s="58" t="s">
        <v>11</v>
      </c>
      <c r="Q11" s="70" t="s">
        <v>22</v>
      </c>
      <c r="R11" s="70" t="s">
        <v>30</v>
      </c>
      <c r="S11" s="70" t="s">
        <v>31</v>
      </c>
      <c r="T11" s="70" t="s">
        <v>29</v>
      </c>
      <c r="U11" s="70" t="s">
        <v>30</v>
      </c>
      <c r="V11" s="70" t="s">
        <v>32</v>
      </c>
      <c r="W11" s="70" t="s">
        <v>27</v>
      </c>
      <c r="X11" s="70" t="s">
        <v>30</v>
      </c>
      <c r="Z11" s="30"/>
      <c r="AA11" s="30"/>
      <c r="AD11" s="36"/>
      <c r="AE11" s="36"/>
      <c r="AF11" s="36"/>
      <c r="AG11" s="36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36"/>
      <c r="AV11" s="36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</row>
    <row r="12" spans="2:91" x14ac:dyDescent="0.65">
      <c r="B12" s="45">
        <v>43846</v>
      </c>
      <c r="C12" s="39">
        <v>1</v>
      </c>
      <c r="D12" s="39">
        <f>C12</f>
        <v>1</v>
      </c>
      <c r="E12" s="52"/>
      <c r="F12" s="39" t="str">
        <f t="shared" ref="F12:F45" si="0">IF(G12="","",G12-G11)</f>
        <v/>
      </c>
      <c r="G12" s="39"/>
      <c r="H12" s="47"/>
      <c r="I12" s="39"/>
      <c r="J12" s="53">
        <f t="shared" ref="J12:J45" si="1">IF(D12="","",I12/D12)</f>
        <v>0</v>
      </c>
      <c r="L12" s="28">
        <v>1</v>
      </c>
      <c r="M12" s="75">
        <v>43843</v>
      </c>
      <c r="N12" s="23">
        <f>Q12/1000</f>
        <v>1E-3</v>
      </c>
      <c r="O12" s="57"/>
      <c r="P12" s="75">
        <f>M12</f>
        <v>43843</v>
      </c>
      <c r="Q12" s="44">
        <f>C12</f>
        <v>1</v>
      </c>
      <c r="R12" s="44"/>
      <c r="S12" s="44"/>
      <c r="T12" s="44">
        <f>H12</f>
        <v>0</v>
      </c>
      <c r="U12" s="44"/>
      <c r="V12" s="62"/>
      <c r="W12" s="44"/>
      <c r="X12" s="39"/>
      <c r="Z12" s="30"/>
      <c r="AA12" s="30"/>
      <c r="AD12" s="36"/>
      <c r="AE12" s="36"/>
      <c r="AF12" s="36"/>
      <c r="AG12" s="36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36"/>
      <c r="AV12" s="36"/>
    </row>
    <row r="13" spans="2:91" x14ac:dyDescent="0.65">
      <c r="B13" s="45">
        <v>43854</v>
      </c>
      <c r="C13" s="39">
        <v>1</v>
      </c>
      <c r="D13" s="39">
        <f t="shared" ref="D13:D33" si="2">D12+C13</f>
        <v>2</v>
      </c>
      <c r="E13" s="52"/>
      <c r="F13" s="39" t="str">
        <f t="shared" si="0"/>
        <v/>
      </c>
      <c r="G13" s="39"/>
      <c r="H13" s="47" t="str">
        <f t="shared" ref="H13:H45" si="3">IF(I12="","",I13-I12)</f>
        <v/>
      </c>
      <c r="I13" s="39"/>
      <c r="J13" s="53">
        <f t="shared" si="1"/>
        <v>0</v>
      </c>
      <c r="L13" s="28">
        <v>2</v>
      </c>
      <c r="M13" s="75">
        <v>43850</v>
      </c>
      <c r="N13" s="23">
        <f t="shared" ref="N13:N76" si="4">Q13/1000</f>
        <v>3.0000000000000001E-3</v>
      </c>
      <c r="O13" s="57"/>
      <c r="P13" s="75">
        <f>M13</f>
        <v>43850</v>
      </c>
      <c r="Q13" s="44">
        <f>SUM(C13:C15)</f>
        <v>3</v>
      </c>
      <c r="R13" s="44">
        <f>Q12+Q13</f>
        <v>4</v>
      </c>
      <c r="S13" s="44"/>
      <c r="T13" s="44">
        <f>SUM(H13:H15)</f>
        <v>0</v>
      </c>
      <c r="U13" s="44">
        <f>T12+T13</f>
        <v>0</v>
      </c>
      <c r="V13" s="62"/>
      <c r="W13" s="44"/>
      <c r="X13" s="39">
        <f>W12+W13</f>
        <v>0</v>
      </c>
      <c r="Z13" s="30"/>
      <c r="AA13" s="30"/>
      <c r="AD13" s="36"/>
      <c r="AE13" s="15"/>
      <c r="AF13" s="6"/>
      <c r="AG13" s="38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36"/>
      <c r="AV13" s="36"/>
    </row>
    <row r="14" spans="2:91" x14ac:dyDescent="0.65">
      <c r="B14" s="45">
        <v>43855</v>
      </c>
      <c r="C14" s="39">
        <v>1</v>
      </c>
      <c r="D14" s="39">
        <f t="shared" si="2"/>
        <v>3</v>
      </c>
      <c r="E14" s="52"/>
      <c r="F14" s="39" t="str">
        <f t="shared" si="0"/>
        <v/>
      </c>
      <c r="G14" s="39"/>
      <c r="H14" s="47" t="str">
        <f t="shared" si="3"/>
        <v/>
      </c>
      <c r="I14" s="39"/>
      <c r="J14" s="53">
        <f t="shared" si="1"/>
        <v>0</v>
      </c>
      <c r="L14" s="28">
        <v>3</v>
      </c>
      <c r="M14" s="75">
        <v>43857</v>
      </c>
      <c r="N14" s="23">
        <f t="shared" si="4"/>
        <v>1.0999999999999999E-2</v>
      </c>
      <c r="O14" s="57"/>
      <c r="P14" s="75">
        <f>M14</f>
        <v>43857</v>
      </c>
      <c r="Q14" s="44">
        <f>SUM(C16:C20)</f>
        <v>11</v>
      </c>
      <c r="R14" s="44">
        <f>R13+Q14</f>
        <v>15</v>
      </c>
      <c r="S14" s="44"/>
      <c r="T14" s="44">
        <f>SUM(H16:H20)</f>
        <v>0</v>
      </c>
      <c r="U14" s="44">
        <f>U13+T14</f>
        <v>0</v>
      </c>
      <c r="V14" s="62"/>
      <c r="W14" s="44"/>
      <c r="X14" s="39">
        <f t="shared" ref="X14:X61" si="5">X13+W14</f>
        <v>0</v>
      </c>
      <c r="Z14" s="30"/>
      <c r="AA14" s="30"/>
      <c r="AD14" s="36"/>
      <c r="AE14" s="36"/>
      <c r="AF14" s="36"/>
      <c r="AG14" s="36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36"/>
      <c r="AV14" s="36"/>
    </row>
    <row r="15" spans="2:91" x14ac:dyDescent="0.65">
      <c r="B15" s="45">
        <v>43856</v>
      </c>
      <c r="C15" s="39">
        <v>1</v>
      </c>
      <c r="D15" s="39">
        <f t="shared" si="2"/>
        <v>4</v>
      </c>
      <c r="E15" s="52"/>
      <c r="F15" s="39" t="str">
        <f t="shared" si="0"/>
        <v/>
      </c>
      <c r="G15" s="39"/>
      <c r="H15" s="47" t="str">
        <f t="shared" si="3"/>
        <v/>
      </c>
      <c r="I15" s="39"/>
      <c r="J15" s="53">
        <f t="shared" si="1"/>
        <v>0</v>
      </c>
      <c r="L15" s="28">
        <v>4</v>
      </c>
      <c r="M15" s="75">
        <v>43864</v>
      </c>
      <c r="N15" s="23">
        <f t="shared" si="4"/>
        <v>6.0000000000000001E-3</v>
      </c>
      <c r="O15" s="57"/>
      <c r="P15" s="75">
        <f>M15</f>
        <v>43864</v>
      </c>
      <c r="Q15" s="44">
        <f>SUM(C21:C22)</f>
        <v>6</v>
      </c>
      <c r="R15" s="44">
        <f t="shared" ref="R15:R45" si="6">R14+Q15</f>
        <v>21</v>
      </c>
      <c r="S15" s="44"/>
      <c r="T15" s="44">
        <f>SUM(H21:H22)</f>
        <v>0</v>
      </c>
      <c r="U15" s="44">
        <f t="shared" ref="U15:U45" si="7">U14+T15</f>
        <v>0</v>
      </c>
      <c r="V15" s="62"/>
      <c r="W15" s="44"/>
      <c r="X15" s="39">
        <f t="shared" si="5"/>
        <v>0</v>
      </c>
      <c r="Z15" s="30"/>
      <c r="AA15" s="30"/>
      <c r="AD15" s="36"/>
      <c r="AE15" s="36"/>
      <c r="AF15" s="36"/>
      <c r="AG15" s="36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36"/>
      <c r="AV15" s="36"/>
    </row>
    <row r="16" spans="2:91" x14ac:dyDescent="0.65">
      <c r="B16" s="45">
        <v>43858</v>
      </c>
      <c r="C16" s="39">
        <v>3</v>
      </c>
      <c r="D16" s="39">
        <f t="shared" si="2"/>
        <v>7</v>
      </c>
      <c r="E16" s="52"/>
      <c r="F16" s="39" t="str">
        <f t="shared" si="0"/>
        <v/>
      </c>
      <c r="G16" s="39"/>
      <c r="H16" s="47" t="str">
        <f t="shared" si="3"/>
        <v/>
      </c>
      <c r="I16" s="39"/>
      <c r="J16" s="53">
        <f t="shared" si="1"/>
        <v>0</v>
      </c>
      <c r="L16" s="28">
        <v>5</v>
      </c>
      <c r="M16" s="75">
        <v>43871</v>
      </c>
      <c r="N16" s="23">
        <f t="shared" si="4"/>
        <v>2.5999999999999999E-2</v>
      </c>
      <c r="O16" s="57"/>
      <c r="P16" s="75">
        <f>M16</f>
        <v>43871</v>
      </c>
      <c r="Q16" s="44">
        <f>SUM(C23:C28)</f>
        <v>26</v>
      </c>
      <c r="R16" s="44">
        <f t="shared" si="6"/>
        <v>47</v>
      </c>
      <c r="S16" s="56">
        <f t="shared" ref="S16:S47" si="8">R16/X16</f>
        <v>4.8057259713701429E-2</v>
      </c>
      <c r="T16" s="44">
        <f>SUM(H23:H28)</f>
        <v>0</v>
      </c>
      <c r="U16" s="44">
        <f t="shared" si="7"/>
        <v>0</v>
      </c>
      <c r="V16" s="62">
        <f t="shared" ref="V16:V47" si="9">U16/R16</f>
        <v>0</v>
      </c>
      <c r="W16" s="44">
        <f>SUM(F23:F28)</f>
        <v>978</v>
      </c>
      <c r="X16" s="39">
        <f t="shared" si="5"/>
        <v>978</v>
      </c>
      <c r="Z16" s="30"/>
      <c r="AA16" s="30"/>
      <c r="AD16" s="36"/>
      <c r="AE16" s="36"/>
      <c r="AF16" s="36"/>
      <c r="AG16" s="36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</row>
    <row r="17" spans="2:90" x14ac:dyDescent="0.65">
      <c r="B17" s="45">
        <v>43859</v>
      </c>
      <c r="C17" s="39">
        <v>1</v>
      </c>
      <c r="D17" s="39">
        <f t="shared" si="2"/>
        <v>8</v>
      </c>
      <c r="E17" s="52"/>
      <c r="F17" s="39" t="str">
        <f t="shared" si="0"/>
        <v/>
      </c>
      <c r="G17" s="39"/>
      <c r="H17" s="47" t="str">
        <f t="shared" si="3"/>
        <v/>
      </c>
      <c r="I17" s="39"/>
      <c r="J17" s="53">
        <f t="shared" si="1"/>
        <v>0</v>
      </c>
      <c r="L17" s="28">
        <v>6</v>
      </c>
      <c r="M17" s="75">
        <v>43878</v>
      </c>
      <c r="N17" s="23">
        <f t="shared" si="4"/>
        <v>7.8E-2</v>
      </c>
      <c r="O17" s="57"/>
      <c r="P17" s="75">
        <f>M17</f>
        <v>43878</v>
      </c>
      <c r="Q17" s="44">
        <f>SUM(C29:C35)</f>
        <v>78</v>
      </c>
      <c r="R17" s="44">
        <f t="shared" si="6"/>
        <v>125</v>
      </c>
      <c r="S17" s="56">
        <f t="shared" si="8"/>
        <v>7.339988256018791E-2</v>
      </c>
      <c r="T17" s="44">
        <f>SUM(H29:H35)</f>
        <v>0</v>
      </c>
      <c r="U17" s="44">
        <f t="shared" si="7"/>
        <v>0</v>
      </c>
      <c r="V17" s="62">
        <f t="shared" si="9"/>
        <v>0</v>
      </c>
      <c r="W17" s="44">
        <f>SUM(F29:F35)</f>
        <v>725</v>
      </c>
      <c r="X17" s="39">
        <f t="shared" si="5"/>
        <v>1703</v>
      </c>
      <c r="Z17" s="30"/>
      <c r="AA17" s="30"/>
      <c r="AD17" s="36"/>
      <c r="AE17" s="36"/>
      <c r="AF17" s="36"/>
      <c r="AG17" s="36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36"/>
      <c r="AV17" s="36"/>
    </row>
    <row r="18" spans="2:90" x14ac:dyDescent="0.65">
      <c r="B18" s="45">
        <v>43860</v>
      </c>
      <c r="C18" s="39">
        <v>4</v>
      </c>
      <c r="D18" s="39">
        <f t="shared" si="2"/>
        <v>12</v>
      </c>
      <c r="E18" s="52"/>
      <c r="F18" s="39" t="str">
        <f t="shared" si="0"/>
        <v/>
      </c>
      <c r="G18" s="39"/>
      <c r="H18" s="47" t="str">
        <f t="shared" si="3"/>
        <v/>
      </c>
      <c r="I18" s="39"/>
      <c r="J18" s="53">
        <f t="shared" si="1"/>
        <v>0</v>
      </c>
      <c r="L18" s="28">
        <v>7</v>
      </c>
      <c r="M18" s="75">
        <v>43885</v>
      </c>
      <c r="N18" s="23">
        <f t="shared" si="4"/>
        <v>0.107</v>
      </c>
      <c r="O18" s="57"/>
      <c r="P18" s="75">
        <f>M18</f>
        <v>43885</v>
      </c>
      <c r="Q18" s="44">
        <f>SUM(C36:C42)</f>
        <v>107</v>
      </c>
      <c r="R18" s="44">
        <f t="shared" si="6"/>
        <v>232</v>
      </c>
      <c r="S18" s="56">
        <f t="shared" si="8"/>
        <v>9.2173222089789425E-2</v>
      </c>
      <c r="T18" s="44">
        <f>SUM(H36:H42)</f>
        <v>4</v>
      </c>
      <c r="U18" s="44">
        <f t="shared" si="7"/>
        <v>4</v>
      </c>
      <c r="V18" s="62">
        <f t="shared" si="9"/>
        <v>1.7241379310344827E-2</v>
      </c>
      <c r="W18" s="44">
        <f>SUM(F36:F42)</f>
        <v>814</v>
      </c>
      <c r="X18" s="39">
        <f t="shared" si="5"/>
        <v>2517</v>
      </c>
      <c r="Z18" s="30"/>
      <c r="AA18" s="30"/>
      <c r="AD18" s="36"/>
      <c r="AE18" s="36"/>
      <c r="AF18" s="36"/>
      <c r="AG18" s="36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36"/>
      <c r="AV18" s="36"/>
    </row>
    <row r="19" spans="2:90" x14ac:dyDescent="0.65">
      <c r="B19" s="45">
        <v>43861</v>
      </c>
      <c r="C19" s="39">
        <v>1</v>
      </c>
      <c r="D19" s="39">
        <f t="shared" si="2"/>
        <v>13</v>
      </c>
      <c r="E19" s="52"/>
      <c r="F19" s="39" t="str">
        <f t="shared" si="0"/>
        <v/>
      </c>
      <c r="G19" s="39"/>
      <c r="H19" s="47" t="str">
        <f t="shared" si="3"/>
        <v/>
      </c>
      <c r="I19" s="39"/>
      <c r="J19" s="53">
        <f t="shared" si="1"/>
        <v>0</v>
      </c>
      <c r="L19" s="28">
        <v>8</v>
      </c>
      <c r="M19" s="75">
        <v>43892</v>
      </c>
      <c r="N19" s="23">
        <f t="shared" si="4"/>
        <v>0.20599999999999999</v>
      </c>
      <c r="O19" s="57"/>
      <c r="P19" s="75">
        <f>M19</f>
        <v>43892</v>
      </c>
      <c r="Q19" s="44">
        <f>SUM(C43:C49)</f>
        <v>206</v>
      </c>
      <c r="R19" s="44">
        <f t="shared" si="6"/>
        <v>438</v>
      </c>
      <c r="S19" s="56">
        <f t="shared" si="8"/>
        <v>5.3571428571428568E-2</v>
      </c>
      <c r="T19" s="44">
        <f>SUM(H43:H49)</f>
        <v>1</v>
      </c>
      <c r="U19" s="44">
        <f t="shared" si="7"/>
        <v>5</v>
      </c>
      <c r="V19" s="62">
        <f t="shared" si="9"/>
        <v>1.1415525114155251E-2</v>
      </c>
      <c r="W19" s="44">
        <f>SUM(F43:F49)</f>
        <v>5659</v>
      </c>
      <c r="X19" s="39">
        <f t="shared" si="5"/>
        <v>8176</v>
      </c>
      <c r="Z19" s="30"/>
      <c r="AA19" s="30"/>
      <c r="AD19" s="36"/>
      <c r="AE19" s="36"/>
      <c r="AF19" s="36"/>
      <c r="AG19" s="36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36"/>
      <c r="AV19" s="36"/>
    </row>
    <row r="20" spans="2:90" x14ac:dyDescent="0.65">
      <c r="B20" s="45">
        <v>43862</v>
      </c>
      <c r="C20" s="39">
        <v>2</v>
      </c>
      <c r="D20" s="39">
        <f t="shared" si="2"/>
        <v>15</v>
      </c>
      <c r="E20" s="52"/>
      <c r="F20" s="39" t="str">
        <f t="shared" si="0"/>
        <v/>
      </c>
      <c r="G20" s="39"/>
      <c r="H20" s="47" t="str">
        <f t="shared" si="3"/>
        <v/>
      </c>
      <c r="I20" s="39"/>
      <c r="J20" s="53">
        <f t="shared" si="1"/>
        <v>0</v>
      </c>
      <c r="L20" s="28">
        <v>9</v>
      </c>
      <c r="M20" s="75">
        <v>43899</v>
      </c>
      <c r="N20" s="23">
        <f t="shared" si="4"/>
        <v>0.371</v>
      </c>
      <c r="O20" s="57"/>
      <c r="P20" s="75">
        <f>M20</f>
        <v>43899</v>
      </c>
      <c r="Q20" s="44">
        <f>SUM(C50:C56)</f>
        <v>371</v>
      </c>
      <c r="R20" s="44">
        <f t="shared" si="6"/>
        <v>809</v>
      </c>
      <c r="S20" s="56">
        <f t="shared" si="8"/>
        <v>6.2106556118532164E-2</v>
      </c>
      <c r="T20" s="44">
        <f>SUM(H50:H56)</f>
        <v>16</v>
      </c>
      <c r="U20" s="44">
        <f t="shared" si="7"/>
        <v>21</v>
      </c>
      <c r="V20" s="62">
        <f t="shared" si="9"/>
        <v>2.595797280593325E-2</v>
      </c>
      <c r="W20" s="44">
        <f>SUM(F50:F56)</f>
        <v>4850</v>
      </c>
      <c r="X20" s="39">
        <f t="shared" si="5"/>
        <v>13026</v>
      </c>
      <c r="Z20" s="30"/>
      <c r="AA20" s="30"/>
      <c r="AD20" s="36"/>
      <c r="AE20" s="36"/>
      <c r="AF20" s="36"/>
      <c r="AG20" s="36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36"/>
      <c r="AV20" s="36"/>
    </row>
    <row r="21" spans="2:90" x14ac:dyDescent="0.65">
      <c r="B21" s="45">
        <v>43865</v>
      </c>
      <c r="C21" s="39">
        <v>4</v>
      </c>
      <c r="D21" s="39">
        <f t="shared" si="2"/>
        <v>19</v>
      </c>
      <c r="E21" s="52"/>
      <c r="F21" s="39" t="str">
        <f t="shared" si="0"/>
        <v/>
      </c>
      <c r="G21" s="39"/>
      <c r="H21" s="47" t="str">
        <f t="shared" si="3"/>
        <v/>
      </c>
      <c r="I21" s="39"/>
      <c r="J21" s="53">
        <f t="shared" si="1"/>
        <v>0</v>
      </c>
      <c r="L21" s="28">
        <v>10</v>
      </c>
      <c r="M21" s="75">
        <v>43906</v>
      </c>
      <c r="N21" s="23">
        <f t="shared" si="4"/>
        <v>0.26300000000000001</v>
      </c>
      <c r="O21" s="57"/>
      <c r="P21" s="75">
        <f>M21</f>
        <v>43906</v>
      </c>
      <c r="Q21" s="44">
        <f>SUM(C57:C63)</f>
        <v>263</v>
      </c>
      <c r="R21" s="44">
        <f t="shared" si="6"/>
        <v>1072</v>
      </c>
      <c r="S21" s="56">
        <f t="shared" si="8"/>
        <v>5.2995847340320347E-2</v>
      </c>
      <c r="T21" s="44">
        <f>SUM(H57:H63)</f>
        <v>14</v>
      </c>
      <c r="U21" s="44">
        <f t="shared" si="7"/>
        <v>35</v>
      </c>
      <c r="V21" s="62">
        <f t="shared" si="9"/>
        <v>3.2649253731343281E-2</v>
      </c>
      <c r="W21" s="44">
        <f>SUM(F57:F63)</f>
        <v>7202</v>
      </c>
      <c r="X21" s="39">
        <f t="shared" si="5"/>
        <v>20228</v>
      </c>
      <c r="Y21" s="35"/>
      <c r="Z21" s="30"/>
      <c r="AA21" s="30"/>
      <c r="AD21" s="36"/>
      <c r="AE21" s="36"/>
      <c r="AF21" s="36"/>
      <c r="AG21" s="36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36"/>
      <c r="AV21" s="36"/>
    </row>
    <row r="22" spans="2:90" x14ac:dyDescent="0.65">
      <c r="B22" s="45">
        <v>43866</v>
      </c>
      <c r="C22" s="39">
        <v>2</v>
      </c>
      <c r="D22" s="39">
        <f t="shared" si="2"/>
        <v>21</v>
      </c>
      <c r="E22" s="52"/>
      <c r="F22" s="39" t="str">
        <f t="shared" si="0"/>
        <v/>
      </c>
      <c r="G22" s="39"/>
      <c r="H22" s="47" t="str">
        <f t="shared" si="3"/>
        <v/>
      </c>
      <c r="I22" s="39"/>
      <c r="J22" s="53">
        <f t="shared" si="1"/>
        <v>0</v>
      </c>
      <c r="L22" s="28">
        <v>11</v>
      </c>
      <c r="M22" s="75">
        <v>43913</v>
      </c>
      <c r="N22" s="23">
        <f t="shared" si="4"/>
        <v>0.76300000000000001</v>
      </c>
      <c r="O22" s="57"/>
      <c r="P22" s="75">
        <f>M22</f>
        <v>43913</v>
      </c>
      <c r="Q22" s="44">
        <f>SUM(C64:C70)</f>
        <v>763</v>
      </c>
      <c r="R22" s="44">
        <f t="shared" si="6"/>
        <v>1835</v>
      </c>
      <c r="S22" s="56">
        <f t="shared" si="8"/>
        <v>6.380389429763561E-2</v>
      </c>
      <c r="T22" s="44">
        <f>SUM(H64:H70)</f>
        <v>16</v>
      </c>
      <c r="U22" s="44">
        <f t="shared" si="7"/>
        <v>51</v>
      </c>
      <c r="V22" s="62">
        <f t="shared" si="9"/>
        <v>2.7792915531335151E-2</v>
      </c>
      <c r="W22" s="44">
        <f>SUM(F64:F70)</f>
        <v>8532</v>
      </c>
      <c r="X22" s="39">
        <f t="shared" si="5"/>
        <v>28760</v>
      </c>
      <c r="Y22" s="29"/>
      <c r="Z22" s="30"/>
      <c r="AA22" s="30"/>
      <c r="AD22" s="36"/>
      <c r="AE22" s="36"/>
      <c r="AF22" s="36"/>
      <c r="AG22" s="36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36"/>
      <c r="AV22" s="36"/>
    </row>
    <row r="23" spans="2:90" x14ac:dyDescent="0.65">
      <c r="B23" s="45">
        <v>43872</v>
      </c>
      <c r="C23" s="39">
        <v>4</v>
      </c>
      <c r="D23" s="39">
        <f t="shared" si="2"/>
        <v>25</v>
      </c>
      <c r="E23" s="52"/>
      <c r="F23" s="39" t="str">
        <f t="shared" si="0"/>
        <v/>
      </c>
      <c r="G23" s="39"/>
      <c r="H23" s="47" t="str">
        <f t="shared" si="3"/>
        <v/>
      </c>
      <c r="I23" s="39"/>
      <c r="J23" s="53">
        <f t="shared" si="1"/>
        <v>0</v>
      </c>
      <c r="L23" s="28">
        <v>12</v>
      </c>
      <c r="M23" s="75">
        <v>43920</v>
      </c>
      <c r="N23" s="23">
        <f t="shared" si="4"/>
        <v>1.734</v>
      </c>
      <c r="O23" s="57"/>
      <c r="P23" s="75">
        <f>M23</f>
        <v>43920</v>
      </c>
      <c r="Q23" s="44">
        <f>SUM(C71:C77)</f>
        <v>1734</v>
      </c>
      <c r="R23" s="44">
        <f t="shared" si="6"/>
        <v>3569</v>
      </c>
      <c r="S23" s="56">
        <f t="shared" si="8"/>
        <v>7.9952507896682276E-2</v>
      </c>
      <c r="T23" s="44">
        <f>SUM(H71:H77)</f>
        <v>18</v>
      </c>
      <c r="U23" s="44">
        <f t="shared" si="7"/>
        <v>69</v>
      </c>
      <c r="V23" s="62">
        <f t="shared" si="9"/>
        <v>1.9333146539646962E-2</v>
      </c>
      <c r="W23" s="44">
        <f>SUM(F71:F77)</f>
        <v>15879</v>
      </c>
      <c r="X23" s="39">
        <f t="shared" si="5"/>
        <v>44639</v>
      </c>
      <c r="Y23" s="29"/>
      <c r="Z23" s="30"/>
      <c r="AA23" s="30"/>
      <c r="AD23" s="36"/>
      <c r="AE23" s="36"/>
      <c r="AF23" s="36"/>
      <c r="AG23" s="36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36"/>
      <c r="AV23" s="36"/>
    </row>
    <row r="24" spans="2:90" x14ac:dyDescent="0.65">
      <c r="B24" s="45">
        <v>43873</v>
      </c>
      <c r="C24" s="39">
        <v>1</v>
      </c>
      <c r="D24" s="39">
        <f t="shared" si="2"/>
        <v>26</v>
      </c>
      <c r="E24" s="52">
        <f t="shared" ref="E24:E45" si="10">IF(D24="","",D24/G24)</f>
        <v>2.7253668763102725E-2</v>
      </c>
      <c r="F24" s="39">
        <f t="shared" si="0"/>
        <v>954</v>
      </c>
      <c r="G24" s="39">
        <v>954</v>
      </c>
      <c r="H24" s="47" t="str">
        <f t="shared" si="3"/>
        <v/>
      </c>
      <c r="I24" s="39"/>
      <c r="J24" s="53">
        <f t="shared" si="1"/>
        <v>0</v>
      </c>
      <c r="L24" s="28">
        <v>13</v>
      </c>
      <c r="M24" s="75">
        <v>43927</v>
      </c>
      <c r="N24" s="23">
        <f t="shared" si="4"/>
        <v>3.5539999999999998</v>
      </c>
      <c r="O24" s="57"/>
      <c r="P24" s="75">
        <f>M24</f>
        <v>43927</v>
      </c>
      <c r="Q24" s="44">
        <f>SUM(C78:C84)</f>
        <v>3554</v>
      </c>
      <c r="R24" s="44">
        <f t="shared" si="6"/>
        <v>7123</v>
      </c>
      <c r="S24" s="56">
        <f t="shared" si="8"/>
        <v>9.205102027629522E-2</v>
      </c>
      <c r="T24" s="44">
        <f>SUM(H78:H84)</f>
        <v>28</v>
      </c>
      <c r="U24" s="44">
        <f t="shared" si="7"/>
        <v>97</v>
      </c>
      <c r="V24" s="62">
        <f t="shared" si="9"/>
        <v>1.3617857644251018E-2</v>
      </c>
      <c r="W24" s="44">
        <f>SUM(F78:F84)</f>
        <v>32742</v>
      </c>
      <c r="X24" s="39">
        <f t="shared" si="5"/>
        <v>77381</v>
      </c>
      <c r="Y24" s="29"/>
      <c r="Z24" s="30"/>
      <c r="AA24" s="30"/>
      <c r="AD24" s="36"/>
      <c r="AE24" s="36"/>
      <c r="AF24" s="36"/>
      <c r="AG24" s="36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36"/>
      <c r="AV24" s="36"/>
    </row>
    <row r="25" spans="2:90" x14ac:dyDescent="0.65">
      <c r="B25" s="45">
        <v>43874</v>
      </c>
      <c r="C25" s="39">
        <v>4</v>
      </c>
      <c r="D25" s="39">
        <f t="shared" si="2"/>
        <v>30</v>
      </c>
      <c r="E25" s="52">
        <f t="shared" si="10"/>
        <v>3.1120331950207469E-2</v>
      </c>
      <c r="F25" s="39">
        <f t="shared" si="0"/>
        <v>10</v>
      </c>
      <c r="G25" s="39">
        <v>964</v>
      </c>
      <c r="H25" s="47" t="str">
        <f t="shared" si="3"/>
        <v/>
      </c>
      <c r="I25" s="39"/>
      <c r="J25" s="53">
        <f t="shared" si="1"/>
        <v>0</v>
      </c>
      <c r="L25" s="28">
        <v>14</v>
      </c>
      <c r="M25" s="75">
        <v>43934</v>
      </c>
      <c r="N25" s="23">
        <f t="shared" si="4"/>
        <v>3.4849999999999999</v>
      </c>
      <c r="O25" s="57"/>
      <c r="P25" s="75">
        <f>M25</f>
        <v>43934</v>
      </c>
      <c r="Q25" s="44">
        <f>SUM(C85:C91)</f>
        <v>3485</v>
      </c>
      <c r="R25" s="44">
        <f t="shared" si="6"/>
        <v>10608</v>
      </c>
      <c r="S25" s="56">
        <f t="shared" si="8"/>
        <v>9.4029215714083111E-2</v>
      </c>
      <c r="T25" s="44">
        <f>SUM(H85:H91)</f>
        <v>63</v>
      </c>
      <c r="U25" s="44">
        <f t="shared" si="7"/>
        <v>160</v>
      </c>
      <c r="V25" s="62">
        <f t="shared" si="9"/>
        <v>1.5082956259426848E-2</v>
      </c>
      <c r="W25" s="44">
        <f>SUM(F85:F91)</f>
        <v>35435</v>
      </c>
      <c r="X25" s="39">
        <f t="shared" si="5"/>
        <v>112816</v>
      </c>
      <c r="Y25" s="29"/>
      <c r="Z25" s="30"/>
      <c r="AA25" s="30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1"/>
      <c r="AO25" s="1"/>
      <c r="AP25" s="1"/>
      <c r="AQ25" s="1"/>
      <c r="AR25" s="1"/>
      <c r="AS25" s="1"/>
      <c r="AT25" s="1"/>
      <c r="AU25" s="36"/>
      <c r="AV25" s="36"/>
    </row>
    <row r="26" spans="2:90" x14ac:dyDescent="0.65">
      <c r="B26" s="45">
        <v>43875</v>
      </c>
      <c r="C26" s="39">
        <v>7</v>
      </c>
      <c r="D26" s="39">
        <f t="shared" si="2"/>
        <v>37</v>
      </c>
      <c r="E26" s="52">
        <f t="shared" si="10"/>
        <v>3.7832310838445807E-2</v>
      </c>
      <c r="F26" s="39">
        <f t="shared" si="0"/>
        <v>14</v>
      </c>
      <c r="G26" s="39">
        <v>978</v>
      </c>
      <c r="H26" s="47" t="str">
        <f t="shared" si="3"/>
        <v/>
      </c>
      <c r="I26" s="39"/>
      <c r="J26" s="53">
        <f t="shared" si="1"/>
        <v>0</v>
      </c>
      <c r="L26" s="28">
        <v>15</v>
      </c>
      <c r="M26" s="75">
        <v>43941</v>
      </c>
      <c r="N26" s="23">
        <f t="shared" si="4"/>
        <v>2.6240000000000001</v>
      </c>
      <c r="O26" s="57"/>
      <c r="P26" s="75">
        <f>M26</f>
        <v>43941</v>
      </c>
      <c r="Q26" s="44">
        <f>SUM(C92:C98)</f>
        <v>2624</v>
      </c>
      <c r="R26" s="44">
        <f t="shared" si="6"/>
        <v>13232</v>
      </c>
      <c r="S26" s="56">
        <f t="shared" si="8"/>
        <v>8.8761286341011852E-2</v>
      </c>
      <c r="T26" s="44">
        <f>SUM(H92:H98)</f>
        <v>187</v>
      </c>
      <c r="U26" s="44">
        <f t="shared" si="7"/>
        <v>347</v>
      </c>
      <c r="V26" s="62">
        <f t="shared" si="9"/>
        <v>2.6224304715840387E-2</v>
      </c>
      <c r="W26" s="44">
        <f>SUM(F92:F98)</f>
        <v>36258</v>
      </c>
      <c r="X26" s="39">
        <f t="shared" si="5"/>
        <v>149074</v>
      </c>
      <c r="Y26" s="29"/>
      <c r="Z26" s="30"/>
      <c r="AA26" s="30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1"/>
      <c r="AO26" s="1"/>
      <c r="AP26" s="1"/>
      <c r="AQ26" s="1"/>
      <c r="AR26" s="1"/>
      <c r="AS26" s="1"/>
      <c r="AT26" s="1"/>
      <c r="AU26" s="36"/>
      <c r="AV26" s="36"/>
    </row>
    <row r="27" spans="2:90" x14ac:dyDescent="0.65">
      <c r="B27" s="45">
        <v>43876</v>
      </c>
      <c r="C27" s="39">
        <v>6</v>
      </c>
      <c r="D27" s="39">
        <f t="shared" si="2"/>
        <v>43</v>
      </c>
      <c r="E27" s="52"/>
      <c r="F27" s="39" t="str">
        <f t="shared" si="0"/>
        <v/>
      </c>
      <c r="G27" s="39"/>
      <c r="H27" s="47" t="str">
        <f t="shared" si="3"/>
        <v/>
      </c>
      <c r="I27" s="39"/>
      <c r="J27" s="53">
        <f t="shared" si="1"/>
        <v>0</v>
      </c>
      <c r="L27" s="28">
        <v>16</v>
      </c>
      <c r="M27" s="75">
        <v>43948</v>
      </c>
      <c r="N27" s="23">
        <f t="shared" si="4"/>
        <v>1.663</v>
      </c>
      <c r="O27" s="57"/>
      <c r="P27" s="75">
        <f>M27</f>
        <v>43948</v>
      </c>
      <c r="Q27" s="44">
        <f>SUM(C99:C105)</f>
        <v>1663</v>
      </c>
      <c r="R27" s="44">
        <f t="shared" si="6"/>
        <v>14895</v>
      </c>
      <c r="S27" s="56">
        <f t="shared" si="8"/>
        <v>8.1281957533656024E-2</v>
      </c>
      <c r="T27" s="44">
        <f>SUM(H99:H105)</f>
        <v>144</v>
      </c>
      <c r="U27" s="44">
        <f t="shared" si="7"/>
        <v>491</v>
      </c>
      <c r="V27" s="62">
        <f t="shared" si="9"/>
        <v>3.2964081906680091E-2</v>
      </c>
      <c r="W27" s="44">
        <f>SUM(F99:F105)</f>
        <v>34177</v>
      </c>
      <c r="X27" s="39">
        <f t="shared" si="5"/>
        <v>183251</v>
      </c>
      <c r="Y27" s="29"/>
      <c r="Z27" s="30"/>
      <c r="AA27" s="30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1"/>
      <c r="AO27" s="1"/>
      <c r="AP27" s="1"/>
      <c r="AQ27" s="1"/>
      <c r="AR27" s="1"/>
      <c r="AS27" s="1"/>
      <c r="AT27" s="1"/>
      <c r="AU27" s="36"/>
      <c r="AV27" s="36"/>
    </row>
    <row r="28" spans="2:90" x14ac:dyDescent="0.65">
      <c r="B28" s="45">
        <v>43877</v>
      </c>
      <c r="C28" s="39">
        <v>4</v>
      </c>
      <c r="D28" s="39">
        <f t="shared" si="2"/>
        <v>47</v>
      </c>
      <c r="E28" s="52"/>
      <c r="F28" s="39" t="str">
        <f t="shared" si="0"/>
        <v/>
      </c>
      <c r="G28" s="39"/>
      <c r="H28" s="47" t="str">
        <f t="shared" si="3"/>
        <v/>
      </c>
      <c r="I28" s="39"/>
      <c r="J28" s="53">
        <f t="shared" si="1"/>
        <v>0</v>
      </c>
      <c r="L28" s="28">
        <v>17</v>
      </c>
      <c r="M28" s="75">
        <v>43955</v>
      </c>
      <c r="N28" s="23">
        <f t="shared" si="4"/>
        <v>0.85199999999999998</v>
      </c>
      <c r="O28" s="57"/>
      <c r="P28" s="75">
        <f>M28</f>
        <v>43955</v>
      </c>
      <c r="Q28" s="44">
        <f>SUM(C106:C112)</f>
        <v>852</v>
      </c>
      <c r="R28" s="44">
        <f t="shared" si="6"/>
        <v>15747</v>
      </c>
      <c r="S28" s="56">
        <f t="shared" si="8"/>
        <v>7.3496191471884104E-2</v>
      </c>
      <c r="T28" s="44">
        <f>SUM(H106:H112)</f>
        <v>121</v>
      </c>
      <c r="U28" s="44">
        <f t="shared" si="7"/>
        <v>612</v>
      </c>
      <c r="V28" s="62">
        <f t="shared" si="9"/>
        <v>3.8864545627738618E-2</v>
      </c>
      <c r="W28" s="44">
        <f>SUM(F106:F112)</f>
        <v>31005</v>
      </c>
      <c r="X28" s="39">
        <f t="shared" si="5"/>
        <v>214256</v>
      </c>
      <c r="Y28" s="29"/>
      <c r="Z28" s="30"/>
      <c r="AA28" s="30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1"/>
      <c r="AO28" s="1"/>
      <c r="AP28" s="1"/>
      <c r="AQ28" s="1"/>
      <c r="AR28" s="1"/>
      <c r="AS28" s="1"/>
      <c r="AT28" s="1"/>
      <c r="AU28" s="36"/>
      <c r="AV28" s="36"/>
    </row>
    <row r="29" spans="2:90" x14ac:dyDescent="0.65">
      <c r="B29" s="45">
        <v>43878</v>
      </c>
      <c r="C29" s="39">
        <v>6</v>
      </c>
      <c r="D29" s="39">
        <f t="shared" si="2"/>
        <v>53</v>
      </c>
      <c r="E29" s="52">
        <f t="shared" si="10"/>
        <v>4.2366107114308556E-2</v>
      </c>
      <c r="F29" s="55">
        <v>273</v>
      </c>
      <c r="G29" s="39">
        <v>1251</v>
      </c>
      <c r="H29" s="47" t="str">
        <f t="shared" si="3"/>
        <v/>
      </c>
      <c r="I29" s="39">
        <v>1</v>
      </c>
      <c r="J29" s="53">
        <f t="shared" si="1"/>
        <v>1.8867924528301886E-2</v>
      </c>
      <c r="L29" s="28">
        <v>18</v>
      </c>
      <c r="M29" s="75">
        <v>43962</v>
      </c>
      <c r="N29" s="23">
        <f t="shared" si="4"/>
        <v>0.53800000000000003</v>
      </c>
      <c r="O29" s="57"/>
      <c r="P29" s="75">
        <f>M29</f>
        <v>43962</v>
      </c>
      <c r="Q29" s="44">
        <f>SUM(C113:C119)</f>
        <v>538</v>
      </c>
      <c r="R29" s="44">
        <f t="shared" si="6"/>
        <v>16285</v>
      </c>
      <c r="S29" s="56">
        <f t="shared" si="8"/>
        <v>6.6618395431413943E-2</v>
      </c>
      <c r="T29" s="44">
        <f>SUM(H113:H119)</f>
        <v>131</v>
      </c>
      <c r="U29" s="44">
        <f t="shared" si="7"/>
        <v>743</v>
      </c>
      <c r="V29" s="62">
        <f t="shared" si="9"/>
        <v>4.5624808105618669E-2</v>
      </c>
      <c r="W29" s="44">
        <f>SUM(F113:F119)</f>
        <v>30196</v>
      </c>
      <c r="X29" s="39">
        <f t="shared" si="5"/>
        <v>244452</v>
      </c>
      <c r="Y29" s="29"/>
      <c r="Z29" s="30"/>
      <c r="AA29" s="30"/>
      <c r="AD29" s="30"/>
      <c r="AE29" s="36"/>
      <c r="AF29" s="36"/>
      <c r="AG29" s="36"/>
      <c r="AH29" s="36"/>
      <c r="AI29" s="36"/>
      <c r="AJ29" s="36"/>
      <c r="AK29" s="36"/>
      <c r="AL29" s="36"/>
      <c r="AM29" s="36"/>
      <c r="AN29" s="1"/>
      <c r="AO29" s="1"/>
      <c r="AP29" s="1"/>
      <c r="AQ29" s="1"/>
      <c r="AR29" s="1"/>
      <c r="AS29" s="1"/>
      <c r="AT29" s="1"/>
      <c r="AU29" s="36"/>
      <c r="AV29" s="36"/>
    </row>
    <row r="30" spans="2:90" x14ac:dyDescent="0.65">
      <c r="B30" s="45">
        <v>43879</v>
      </c>
      <c r="C30" s="39">
        <v>6</v>
      </c>
      <c r="D30" s="39">
        <f t="shared" si="2"/>
        <v>59</v>
      </c>
      <c r="E30" s="52">
        <f t="shared" si="10"/>
        <v>4.584304584304584E-2</v>
      </c>
      <c r="F30" s="39">
        <f t="shared" si="0"/>
        <v>36</v>
      </c>
      <c r="G30" s="39">
        <v>1287</v>
      </c>
      <c r="H30" s="47">
        <f t="shared" si="3"/>
        <v>0</v>
      </c>
      <c r="I30" s="39">
        <v>1</v>
      </c>
      <c r="J30" s="53">
        <f t="shared" si="1"/>
        <v>1.6949152542372881E-2</v>
      </c>
      <c r="L30" s="28">
        <v>19</v>
      </c>
      <c r="M30" s="75">
        <v>43969</v>
      </c>
      <c r="N30" s="23">
        <f t="shared" si="4"/>
        <v>0.26500000000000001</v>
      </c>
      <c r="O30" s="57"/>
      <c r="P30" s="75">
        <f>M30</f>
        <v>43969</v>
      </c>
      <c r="Q30" s="44">
        <f>SUM(C120:C126)</f>
        <v>265</v>
      </c>
      <c r="R30" s="44">
        <f t="shared" si="6"/>
        <v>16550</v>
      </c>
      <c r="S30" s="56">
        <f t="shared" si="8"/>
        <v>6.1024848728433889E-2</v>
      </c>
      <c r="T30" s="44">
        <f>SUM(H120:H126)</f>
        <v>76</v>
      </c>
      <c r="U30" s="44">
        <f t="shared" si="7"/>
        <v>819</v>
      </c>
      <c r="V30" s="62">
        <f t="shared" si="9"/>
        <v>4.9486404833836858E-2</v>
      </c>
      <c r="W30" s="44">
        <f>SUM(F120:F126)</f>
        <v>26749</v>
      </c>
      <c r="X30" s="39">
        <f t="shared" si="5"/>
        <v>271201</v>
      </c>
      <c r="Y30" s="29"/>
      <c r="Z30" s="30"/>
      <c r="AA30" s="30"/>
      <c r="AE30" s="36"/>
      <c r="AF30" s="36"/>
      <c r="AG30" s="36"/>
      <c r="AH30" s="36"/>
      <c r="AI30" s="36"/>
      <c r="AJ30" s="36"/>
      <c r="AK30" s="36"/>
      <c r="AL30" s="36"/>
      <c r="AM30" s="36"/>
      <c r="AN30" s="1"/>
      <c r="AO30" s="1"/>
      <c r="AP30" s="1"/>
      <c r="AQ30" s="1"/>
      <c r="AR30" s="1"/>
      <c r="AS30" s="1"/>
      <c r="AT30" s="1"/>
      <c r="AU30" s="36"/>
      <c r="AV30" s="36"/>
    </row>
    <row r="31" spans="2:90" x14ac:dyDescent="0.65">
      <c r="B31" s="45">
        <v>43880</v>
      </c>
      <c r="C31" s="39">
        <v>10</v>
      </c>
      <c r="D31" s="39">
        <f t="shared" si="2"/>
        <v>69</v>
      </c>
      <c r="E31" s="52">
        <f t="shared" si="10"/>
        <v>5.3240740740740741E-2</v>
      </c>
      <c r="F31" s="39">
        <f t="shared" si="0"/>
        <v>9</v>
      </c>
      <c r="G31" s="39">
        <v>1296</v>
      </c>
      <c r="H31" s="47">
        <f t="shared" si="3"/>
        <v>0</v>
      </c>
      <c r="I31" s="39">
        <v>1</v>
      </c>
      <c r="J31" s="53">
        <f t="shared" si="1"/>
        <v>1.4492753623188406E-2</v>
      </c>
      <c r="L31" s="28">
        <v>20</v>
      </c>
      <c r="M31" s="75">
        <v>43976</v>
      </c>
      <c r="N31" s="23">
        <f t="shared" si="4"/>
        <v>0.30099999999999999</v>
      </c>
      <c r="O31" s="57"/>
      <c r="P31" s="75">
        <f>M31</f>
        <v>43976</v>
      </c>
      <c r="Q31" s="44">
        <f>SUM(C127:C133)</f>
        <v>301</v>
      </c>
      <c r="R31" s="44">
        <f t="shared" si="6"/>
        <v>16851</v>
      </c>
      <c r="S31" s="56">
        <f t="shared" si="8"/>
        <v>5.8019666983431806E-2</v>
      </c>
      <c r="T31" s="44">
        <f>SUM(H127:H133)</f>
        <v>71</v>
      </c>
      <c r="U31" s="44">
        <f t="shared" si="7"/>
        <v>890</v>
      </c>
      <c r="V31" s="62">
        <f t="shared" si="9"/>
        <v>5.281585662571954E-2</v>
      </c>
      <c r="W31" s="44">
        <f>SUM(F127:F133)</f>
        <v>19235</v>
      </c>
      <c r="X31" s="39">
        <f t="shared" si="5"/>
        <v>290436</v>
      </c>
      <c r="Y31" s="29"/>
      <c r="Z31" s="30"/>
      <c r="AA31" s="30"/>
      <c r="AE31" s="36"/>
      <c r="AF31" s="36"/>
      <c r="AG31" s="36"/>
      <c r="AH31" s="36"/>
      <c r="AI31" s="36"/>
      <c r="AJ31" s="36"/>
      <c r="AK31" s="36"/>
      <c r="AL31" s="36"/>
      <c r="AM31" s="36"/>
      <c r="AN31" s="1"/>
      <c r="AO31" s="1"/>
      <c r="AP31" s="1"/>
      <c r="AQ31" s="1"/>
      <c r="AR31" s="1"/>
      <c r="AS31" s="1"/>
      <c r="AT31" s="1"/>
      <c r="AU31" s="36"/>
      <c r="AV31" s="36"/>
    </row>
    <row r="32" spans="2:90" x14ac:dyDescent="0.65">
      <c r="B32" s="45">
        <v>43881</v>
      </c>
      <c r="C32" s="39">
        <v>10</v>
      </c>
      <c r="D32" s="39">
        <f t="shared" si="2"/>
        <v>79</v>
      </c>
      <c r="E32" s="52">
        <f t="shared" si="10"/>
        <v>5.5167597765363126E-2</v>
      </c>
      <c r="F32" s="39">
        <f t="shared" si="0"/>
        <v>136</v>
      </c>
      <c r="G32" s="39">
        <v>1432</v>
      </c>
      <c r="H32" s="47">
        <f t="shared" si="3"/>
        <v>0</v>
      </c>
      <c r="I32" s="39">
        <v>1</v>
      </c>
      <c r="J32" s="53">
        <f t="shared" si="1"/>
        <v>1.2658227848101266E-2</v>
      </c>
      <c r="L32" s="28">
        <v>21</v>
      </c>
      <c r="M32" s="75">
        <v>43983</v>
      </c>
      <c r="N32" s="23">
        <f t="shared" si="4"/>
        <v>0.28999999999999998</v>
      </c>
      <c r="O32" s="57"/>
      <c r="P32" s="75">
        <f>M32</f>
        <v>43983</v>
      </c>
      <c r="Q32" s="44">
        <f>SUM(C134:C140)</f>
        <v>290</v>
      </c>
      <c r="R32" s="44">
        <f t="shared" si="6"/>
        <v>17141</v>
      </c>
      <c r="S32" s="56">
        <f t="shared" si="8"/>
        <v>5.4505330971785441E-2</v>
      </c>
      <c r="T32" s="44">
        <f>SUM(H134:H140)</f>
        <v>25</v>
      </c>
      <c r="U32" s="44">
        <f t="shared" si="7"/>
        <v>915</v>
      </c>
      <c r="V32" s="62">
        <f t="shared" si="9"/>
        <v>5.3380782918149468E-2</v>
      </c>
      <c r="W32" s="44">
        <f>SUM(F134:F140)</f>
        <v>24047</v>
      </c>
      <c r="X32" s="39">
        <f t="shared" si="5"/>
        <v>314483</v>
      </c>
      <c r="Y32" s="29"/>
      <c r="Z32" s="30"/>
      <c r="AA32" s="30"/>
      <c r="AE32" s="30"/>
      <c r="AF32" s="30"/>
      <c r="AG32" s="30"/>
      <c r="AH32" s="30"/>
      <c r="AI32" s="30"/>
      <c r="AJ32" s="30"/>
      <c r="AK32" s="30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6"/>
      <c r="BW32" s="36"/>
      <c r="BX32" s="36"/>
      <c r="BY32" s="36"/>
      <c r="BZ32" s="36"/>
      <c r="CA32" s="36"/>
      <c r="CB32" s="36"/>
      <c r="CC32" s="36"/>
      <c r="CD32" s="71"/>
      <c r="CE32" s="71"/>
      <c r="CF32" s="71"/>
      <c r="CG32" s="71"/>
      <c r="CH32" s="71"/>
      <c r="CI32" s="71"/>
      <c r="CJ32" s="71"/>
      <c r="CK32" s="71"/>
      <c r="CL32" s="71"/>
    </row>
    <row r="33" spans="2:90" x14ac:dyDescent="0.65">
      <c r="B33" s="45">
        <v>43882</v>
      </c>
      <c r="C33" s="39">
        <v>12</v>
      </c>
      <c r="D33" s="39">
        <f t="shared" si="2"/>
        <v>91</v>
      </c>
      <c r="E33" s="52">
        <f t="shared" si="10"/>
        <v>5.9789750328515114E-2</v>
      </c>
      <c r="F33" s="39">
        <f t="shared" si="0"/>
        <v>90</v>
      </c>
      <c r="G33" s="39">
        <v>1522</v>
      </c>
      <c r="H33" s="47">
        <f t="shared" si="3"/>
        <v>0</v>
      </c>
      <c r="I33" s="39">
        <v>1</v>
      </c>
      <c r="J33" s="53">
        <f t="shared" si="1"/>
        <v>1.098901098901099E-2</v>
      </c>
      <c r="L33" s="28">
        <v>22</v>
      </c>
      <c r="M33" s="75">
        <v>43990</v>
      </c>
      <c r="N33" s="23">
        <f t="shared" si="4"/>
        <v>0.28799999999999998</v>
      </c>
      <c r="O33" s="57"/>
      <c r="P33" s="75">
        <f>M33</f>
        <v>43990</v>
      </c>
      <c r="Q33" s="44">
        <f>SUM(C141:C147)</f>
        <v>288</v>
      </c>
      <c r="R33" s="44">
        <f t="shared" si="6"/>
        <v>17429</v>
      </c>
      <c r="S33" s="56">
        <f t="shared" si="8"/>
        <v>5.1449707460783214E-2</v>
      </c>
      <c r="T33" s="44">
        <f>SUM(H141:H147)</f>
        <v>9</v>
      </c>
      <c r="U33" s="44">
        <f t="shared" si="7"/>
        <v>924</v>
      </c>
      <c r="V33" s="62">
        <f t="shared" si="9"/>
        <v>5.3015089792873948E-2</v>
      </c>
      <c r="W33" s="44">
        <f>SUM(F141:F147)</f>
        <v>24275</v>
      </c>
      <c r="X33" s="39">
        <f t="shared" si="5"/>
        <v>338758</v>
      </c>
      <c r="Y33" s="29"/>
      <c r="Z33" s="30"/>
      <c r="AA33" s="30"/>
      <c r="AB33" s="30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1"/>
      <c r="CC33" s="36"/>
      <c r="CD33" s="36"/>
      <c r="CE33" s="36"/>
      <c r="CF33" s="36"/>
      <c r="CG33" s="36"/>
      <c r="CH33" s="36"/>
      <c r="CI33" s="36"/>
      <c r="CJ33" s="36"/>
      <c r="CK33" s="36"/>
      <c r="CL33" s="36"/>
    </row>
    <row r="34" spans="2:90" x14ac:dyDescent="0.65">
      <c r="B34" s="45">
        <v>43883</v>
      </c>
      <c r="C34" s="39">
        <f>D34-D33</f>
        <v>22</v>
      </c>
      <c r="D34" s="39">
        <v>113</v>
      </c>
      <c r="E34" s="52">
        <f t="shared" si="10"/>
        <v>7.0317361543248288E-2</v>
      </c>
      <c r="F34" s="39">
        <f t="shared" si="0"/>
        <v>85</v>
      </c>
      <c r="G34" s="39">
        <v>1607</v>
      </c>
      <c r="H34" s="47">
        <f t="shared" si="3"/>
        <v>0</v>
      </c>
      <c r="I34" s="39">
        <v>1</v>
      </c>
      <c r="J34" s="53">
        <f t="shared" si="1"/>
        <v>8.8495575221238937E-3</v>
      </c>
      <c r="L34" s="28">
        <v>23</v>
      </c>
      <c r="M34" s="75">
        <v>43997</v>
      </c>
      <c r="N34" s="23">
        <f t="shared" si="4"/>
        <v>0.435</v>
      </c>
      <c r="O34" s="57"/>
      <c r="P34" s="75">
        <f>M34</f>
        <v>43997</v>
      </c>
      <c r="Q34" s="44">
        <f>SUM(C148:C154)</f>
        <v>435</v>
      </c>
      <c r="R34" s="44">
        <f t="shared" si="6"/>
        <v>17864</v>
      </c>
      <c r="S34" s="56">
        <f t="shared" si="8"/>
        <v>4.3288931322682342E-2</v>
      </c>
      <c r="T34" s="44">
        <f>SUM(H148:H154)</f>
        <v>28</v>
      </c>
      <c r="U34" s="44">
        <f t="shared" si="7"/>
        <v>952</v>
      </c>
      <c r="V34" s="62">
        <f t="shared" si="9"/>
        <v>5.329153605015674E-2</v>
      </c>
      <c r="W34" s="44">
        <f>SUM(F148:F154)</f>
        <v>73911</v>
      </c>
      <c r="X34" s="39">
        <f t="shared" si="5"/>
        <v>412669</v>
      </c>
      <c r="Y34" s="29"/>
      <c r="Z34" s="20"/>
      <c r="AC34" s="68" t="s">
        <v>38</v>
      </c>
      <c r="AF34" s="1"/>
      <c r="AG34" s="76"/>
      <c r="AH34" s="1"/>
      <c r="AI34" s="68" t="s">
        <v>39</v>
      </c>
      <c r="AJ34" s="36"/>
      <c r="AK34" s="36"/>
      <c r="AL34" s="36"/>
      <c r="AM34" s="36"/>
      <c r="AN34" s="36"/>
      <c r="AO34" s="68" t="s">
        <v>40</v>
      </c>
      <c r="AP34" s="36"/>
      <c r="AQ34" s="36"/>
      <c r="AR34" s="36"/>
      <c r="AS34" s="36"/>
      <c r="AT34" s="36"/>
      <c r="AU34" s="68" t="s">
        <v>41</v>
      </c>
      <c r="AV34" s="36"/>
      <c r="AW34" s="36"/>
      <c r="AX34" s="36"/>
      <c r="AY34" s="36"/>
      <c r="AZ34" s="36"/>
      <c r="BA34" s="68" t="s">
        <v>42</v>
      </c>
      <c r="BB34" s="36"/>
      <c r="BC34" s="36"/>
      <c r="BD34" s="36"/>
      <c r="BE34" s="36"/>
      <c r="BF34" s="36"/>
      <c r="BG34" s="68" t="s">
        <v>43</v>
      </c>
      <c r="BH34" s="36"/>
      <c r="BI34" s="36"/>
      <c r="BJ34" s="36"/>
      <c r="BK34" s="36"/>
      <c r="BL34" s="36"/>
      <c r="BM34" s="68" t="s">
        <v>44</v>
      </c>
      <c r="BN34" s="36"/>
      <c r="BO34" s="30"/>
      <c r="BP34" s="36"/>
      <c r="BQ34" s="36"/>
      <c r="BR34" s="36"/>
      <c r="BS34" s="68" t="s">
        <v>45</v>
      </c>
      <c r="BT34" s="36"/>
      <c r="BU34" s="30"/>
      <c r="BV34" s="36"/>
      <c r="BW34" s="36"/>
      <c r="BX34" s="36"/>
      <c r="BY34" s="68" t="s">
        <v>48</v>
      </c>
      <c r="BZ34" s="36"/>
      <c r="CA34" s="30"/>
      <c r="CB34" s="1"/>
      <c r="CC34" s="36"/>
      <c r="CD34" s="36"/>
      <c r="CE34" s="36"/>
      <c r="CF34" s="36"/>
      <c r="CG34" s="36"/>
      <c r="CH34" s="36"/>
      <c r="CI34" s="36"/>
      <c r="CJ34" s="36"/>
      <c r="CK34" s="36"/>
      <c r="CL34" s="36"/>
    </row>
    <row r="35" spans="2:90" x14ac:dyDescent="0.65">
      <c r="B35" s="45">
        <v>43884</v>
      </c>
      <c r="C35" s="39">
        <f t="shared" ref="C35:C45" si="11">D35-D34</f>
        <v>12</v>
      </c>
      <c r="D35" s="39">
        <v>125</v>
      </c>
      <c r="E35" s="52">
        <f t="shared" si="10"/>
        <v>7.339988256018791E-2</v>
      </c>
      <c r="F35" s="39">
        <f t="shared" si="0"/>
        <v>96</v>
      </c>
      <c r="G35" s="39">
        <v>1703</v>
      </c>
      <c r="H35" s="47">
        <f t="shared" si="3"/>
        <v>0</v>
      </c>
      <c r="I35" s="39">
        <v>1</v>
      </c>
      <c r="J35" s="53">
        <f t="shared" si="1"/>
        <v>8.0000000000000002E-3</v>
      </c>
      <c r="L35" s="28">
        <v>24</v>
      </c>
      <c r="M35" s="75">
        <v>44004</v>
      </c>
      <c r="N35" s="23">
        <f t="shared" si="4"/>
        <v>0.41399999999999998</v>
      </c>
      <c r="O35" s="57"/>
      <c r="P35" s="75">
        <f>M35</f>
        <v>44004</v>
      </c>
      <c r="Q35" s="44">
        <f>SUM(C149:C155)</f>
        <v>414</v>
      </c>
      <c r="R35" s="44">
        <f t="shared" si="6"/>
        <v>18278</v>
      </c>
      <c r="S35" s="56">
        <f t="shared" si="8"/>
        <v>4.1980270788594266E-2</v>
      </c>
      <c r="T35" s="44">
        <f>SUM(H155:H158)</f>
        <v>15</v>
      </c>
      <c r="U35" s="44">
        <f t="shared" si="7"/>
        <v>967</v>
      </c>
      <c r="V35" s="62">
        <f t="shared" si="9"/>
        <v>5.2905131852500273E-2</v>
      </c>
      <c r="W35" s="44">
        <f>SUM(F155:F158)</f>
        <v>22726</v>
      </c>
      <c r="X35" s="39">
        <f t="shared" si="5"/>
        <v>435395</v>
      </c>
      <c r="Y35" s="29"/>
      <c r="Z35" s="92" t="s">
        <v>12</v>
      </c>
      <c r="AA35" s="91"/>
      <c r="AB35" s="10" t="s">
        <v>0</v>
      </c>
      <c r="AC35" s="87">
        <v>1.4999999999999999E-2</v>
      </c>
      <c r="AD35" s="5"/>
      <c r="AE35" s="5"/>
      <c r="AF35" s="92" t="s">
        <v>12</v>
      </c>
      <c r="AG35" s="91"/>
      <c r="AH35" s="10" t="s">
        <v>0</v>
      </c>
      <c r="AI35" s="94">
        <v>2.1000000000000001E-2</v>
      </c>
      <c r="AJ35" s="5"/>
      <c r="AK35" s="36"/>
      <c r="AL35" s="92" t="s">
        <v>12</v>
      </c>
      <c r="AM35" s="91"/>
      <c r="AN35" s="10" t="s">
        <v>0</v>
      </c>
      <c r="AO35" s="94">
        <v>1.7999999999999999E-2</v>
      </c>
      <c r="AP35" s="5"/>
      <c r="AQ35" s="5"/>
      <c r="AR35" s="92" t="s">
        <v>12</v>
      </c>
      <c r="AS35" s="91"/>
      <c r="AT35" s="10" t="s">
        <v>0</v>
      </c>
      <c r="AU35" s="87">
        <v>2.5999999999999999E-2</v>
      </c>
      <c r="AV35" s="5"/>
      <c r="AW35" s="35"/>
      <c r="AX35" s="92" t="s">
        <v>12</v>
      </c>
      <c r="AY35" s="91"/>
      <c r="AZ35" s="10" t="s">
        <v>0</v>
      </c>
      <c r="BA35" s="94">
        <v>7.1999999999999995E-2</v>
      </c>
      <c r="BB35" s="5"/>
      <c r="BC35" s="36"/>
      <c r="BD35" s="92" t="s">
        <v>12</v>
      </c>
      <c r="BE35" s="91"/>
      <c r="BF35" s="10" t="s">
        <v>0</v>
      </c>
      <c r="BG35" s="94">
        <v>5.3999999999999999E-2</v>
      </c>
      <c r="BH35" s="36"/>
      <c r="BI35" s="36"/>
      <c r="BJ35" s="92" t="s">
        <v>12</v>
      </c>
      <c r="BK35" s="91"/>
      <c r="BL35" s="10" t="s">
        <v>0</v>
      </c>
      <c r="BM35" s="94">
        <v>4.2999999999999997E-2</v>
      </c>
      <c r="BN35" s="36"/>
      <c r="BO35" s="30"/>
      <c r="BP35" s="92" t="s">
        <v>12</v>
      </c>
      <c r="BQ35" s="91"/>
      <c r="BR35" s="10" t="s">
        <v>0</v>
      </c>
      <c r="BS35" s="94">
        <v>5.2999999999999999E-2</v>
      </c>
      <c r="BT35" s="36"/>
      <c r="BU35" s="30"/>
      <c r="BV35" s="92" t="s">
        <v>12</v>
      </c>
      <c r="BW35" s="91"/>
      <c r="BX35" s="10" t="s">
        <v>0</v>
      </c>
      <c r="BY35" s="94"/>
      <c r="BZ35" s="36"/>
      <c r="CA35" s="30"/>
      <c r="CB35" s="1"/>
      <c r="CC35" s="36"/>
      <c r="CD35" s="36"/>
      <c r="CE35" s="36"/>
      <c r="CF35" s="36"/>
      <c r="CG35" s="36"/>
      <c r="CH35" s="36"/>
      <c r="CI35" s="30"/>
      <c r="CJ35" s="30"/>
      <c r="CK35" s="30"/>
      <c r="CL35" s="96"/>
    </row>
    <row r="36" spans="2:90" x14ac:dyDescent="0.65">
      <c r="B36" s="45">
        <v>43885</v>
      </c>
      <c r="C36" s="39">
        <f t="shared" si="11"/>
        <v>14</v>
      </c>
      <c r="D36" s="39">
        <v>139</v>
      </c>
      <c r="E36" s="52">
        <f t="shared" si="10"/>
        <v>7.9793340987370842E-2</v>
      </c>
      <c r="F36" s="39">
        <f t="shared" si="0"/>
        <v>39</v>
      </c>
      <c r="G36" s="39">
        <v>1742</v>
      </c>
      <c r="H36" s="47">
        <f t="shared" si="3"/>
        <v>0</v>
      </c>
      <c r="I36" s="39">
        <v>1</v>
      </c>
      <c r="J36" s="53">
        <f t="shared" si="1"/>
        <v>7.1942446043165471E-3</v>
      </c>
      <c r="L36" s="28">
        <v>25</v>
      </c>
      <c r="M36" s="75">
        <v>44011</v>
      </c>
      <c r="N36" s="23">
        <f t="shared" si="4"/>
        <v>0.38100000000000001</v>
      </c>
      <c r="O36" s="57"/>
      <c r="P36" s="75">
        <f>M36</f>
        <v>44011</v>
      </c>
      <c r="Q36" s="44">
        <f>SUM(C150:C156)</f>
        <v>381</v>
      </c>
      <c r="R36" s="44">
        <f t="shared" si="6"/>
        <v>18659</v>
      </c>
      <c r="S36" s="56">
        <f t="shared" si="8"/>
        <v>3.7682464799541161E-2</v>
      </c>
      <c r="T36" s="44">
        <f>SUM(H156:H159)</f>
        <v>21</v>
      </c>
      <c r="U36" s="44">
        <f t="shared" si="7"/>
        <v>988</v>
      </c>
      <c r="V36" s="62">
        <f t="shared" si="9"/>
        <v>5.2950318880968968E-2</v>
      </c>
      <c r="W36" s="44">
        <f>SUM(F159:F163)</f>
        <v>59769</v>
      </c>
      <c r="X36" s="39">
        <f t="shared" si="5"/>
        <v>495164</v>
      </c>
      <c r="Y36" s="29"/>
      <c r="Z36" s="92" t="s">
        <v>13</v>
      </c>
      <c r="AA36" s="91"/>
      <c r="AB36" s="10" t="s">
        <v>1</v>
      </c>
      <c r="AC36" s="87">
        <v>0.48</v>
      </c>
      <c r="AD36" s="5"/>
      <c r="AE36" s="5"/>
      <c r="AF36" s="92" t="s">
        <v>13</v>
      </c>
      <c r="AG36" s="91"/>
      <c r="AH36" s="10" t="s">
        <v>1</v>
      </c>
      <c r="AI36" s="87">
        <v>0.47</v>
      </c>
      <c r="AJ36" s="5"/>
      <c r="AK36" s="36"/>
      <c r="AL36" s="92" t="s">
        <v>13</v>
      </c>
      <c r="AM36" s="91"/>
      <c r="AN36" s="10" t="s">
        <v>1</v>
      </c>
      <c r="AO36" s="87">
        <v>0.7</v>
      </c>
      <c r="AP36" s="5"/>
      <c r="AQ36" s="5"/>
      <c r="AR36" s="92" t="s">
        <v>13</v>
      </c>
      <c r="AS36" s="91"/>
      <c r="AT36" s="10" t="s">
        <v>1</v>
      </c>
      <c r="AU36" s="87">
        <v>0.45</v>
      </c>
      <c r="AV36" s="5"/>
      <c r="AW36" s="35"/>
      <c r="AX36" s="92" t="s">
        <v>13</v>
      </c>
      <c r="AY36" s="91"/>
      <c r="AZ36" s="10" t="s">
        <v>1</v>
      </c>
      <c r="BA36" s="87">
        <v>0.4</v>
      </c>
      <c r="BB36" s="5"/>
      <c r="BC36" s="36"/>
      <c r="BD36" s="92" t="s">
        <v>13</v>
      </c>
      <c r="BE36" s="91"/>
      <c r="BF36" s="10" t="s">
        <v>1</v>
      </c>
      <c r="BG36" s="87">
        <v>0.65</v>
      </c>
      <c r="BH36" s="36"/>
      <c r="BI36" s="36"/>
      <c r="BJ36" s="92" t="s">
        <v>13</v>
      </c>
      <c r="BK36" s="91"/>
      <c r="BL36" s="10" t="s">
        <v>1</v>
      </c>
      <c r="BM36" s="87">
        <v>0.65</v>
      </c>
      <c r="BN36" s="36"/>
      <c r="BO36" s="30"/>
      <c r="BP36" s="92" t="s">
        <v>13</v>
      </c>
      <c r="BQ36" s="91"/>
      <c r="BR36" s="10" t="s">
        <v>1</v>
      </c>
      <c r="BS36" s="87">
        <v>0.65</v>
      </c>
      <c r="BT36" s="36"/>
      <c r="BU36" s="30"/>
      <c r="BV36" s="92" t="s">
        <v>13</v>
      </c>
      <c r="BW36" s="91"/>
      <c r="BX36" s="10" t="s">
        <v>1</v>
      </c>
      <c r="BY36" s="87"/>
      <c r="BZ36" s="36"/>
      <c r="CA36" s="30"/>
      <c r="CB36" s="1"/>
      <c r="CC36" s="1"/>
      <c r="CD36" s="1"/>
      <c r="CE36" s="1"/>
      <c r="CF36" s="1"/>
      <c r="CG36" s="1"/>
      <c r="CH36" s="1"/>
      <c r="CI36" s="34"/>
      <c r="CJ36" s="50"/>
      <c r="CK36" s="11"/>
      <c r="CL36" s="97"/>
    </row>
    <row r="37" spans="2:90" x14ac:dyDescent="0.65">
      <c r="B37" s="45">
        <v>43886</v>
      </c>
      <c r="C37" s="39">
        <f t="shared" si="11"/>
        <v>8</v>
      </c>
      <c r="D37" s="39">
        <v>147</v>
      </c>
      <c r="E37" s="52">
        <f t="shared" si="10"/>
        <v>7.9631635969664133E-2</v>
      </c>
      <c r="F37" s="39">
        <f t="shared" si="0"/>
        <v>104</v>
      </c>
      <c r="G37" s="39">
        <v>1846</v>
      </c>
      <c r="H37" s="47">
        <f t="shared" si="3"/>
        <v>0</v>
      </c>
      <c r="I37" s="39">
        <v>1</v>
      </c>
      <c r="J37" s="53">
        <f t="shared" si="1"/>
        <v>6.8027210884353739E-3</v>
      </c>
      <c r="L37" s="28">
        <v>26</v>
      </c>
      <c r="M37" s="75">
        <v>44018</v>
      </c>
      <c r="N37" s="23">
        <f t="shared" si="4"/>
        <v>0.39600000000000002</v>
      </c>
      <c r="O37" s="57"/>
      <c r="P37" s="75">
        <f>M37</f>
        <v>44018</v>
      </c>
      <c r="Q37" s="44">
        <f>SUM(C151:C157)</f>
        <v>396</v>
      </c>
      <c r="R37" s="44">
        <f t="shared" si="6"/>
        <v>19055</v>
      </c>
      <c r="S37" s="56">
        <f t="shared" si="8"/>
        <v>3.4110722456330039E-2</v>
      </c>
      <c r="T37" s="44">
        <f>SUM(H157:H160)</f>
        <v>20</v>
      </c>
      <c r="U37" s="44">
        <f t="shared" si="7"/>
        <v>1008</v>
      </c>
      <c r="V37" s="62">
        <f t="shared" si="9"/>
        <v>5.2899501443190763E-2</v>
      </c>
      <c r="W37" s="44">
        <f>SUM(F164:F170)</f>
        <v>63458</v>
      </c>
      <c r="X37" s="39">
        <f t="shared" si="5"/>
        <v>558622</v>
      </c>
      <c r="Y37" s="29"/>
      <c r="Z37" s="92" t="s">
        <v>14</v>
      </c>
      <c r="AA37" s="91"/>
      <c r="AB37" s="10" t="s">
        <v>7</v>
      </c>
      <c r="AC37" s="13">
        <f>AC36/AC35</f>
        <v>32</v>
      </c>
      <c r="AD37" s="16"/>
      <c r="AE37" s="16"/>
      <c r="AF37" s="92" t="s">
        <v>14</v>
      </c>
      <c r="AG37" s="91"/>
      <c r="AH37" s="10" t="s">
        <v>7</v>
      </c>
      <c r="AI37" s="13">
        <f>AI36/AI35</f>
        <v>22.38095238095238</v>
      </c>
      <c r="AJ37" s="16"/>
      <c r="AK37" s="36"/>
      <c r="AL37" s="92" t="s">
        <v>14</v>
      </c>
      <c r="AM37" s="91"/>
      <c r="AN37" s="10" t="s">
        <v>7</v>
      </c>
      <c r="AO37" s="13">
        <f>AO36/AO35</f>
        <v>38.888888888888893</v>
      </c>
      <c r="AP37" s="16"/>
      <c r="AQ37" s="5"/>
      <c r="AR37" s="92" t="s">
        <v>14</v>
      </c>
      <c r="AS37" s="91"/>
      <c r="AT37" s="10" t="s">
        <v>7</v>
      </c>
      <c r="AU37" s="13">
        <f>AU36/AU35</f>
        <v>17.30769230769231</v>
      </c>
      <c r="AV37" s="16"/>
      <c r="AW37" s="37"/>
      <c r="AX37" s="92" t="s">
        <v>14</v>
      </c>
      <c r="AY37" s="91"/>
      <c r="AZ37" s="10" t="s">
        <v>7</v>
      </c>
      <c r="BA37" s="13">
        <f>BA36/BA35</f>
        <v>5.5555555555555562</v>
      </c>
      <c r="BB37" s="16"/>
      <c r="BC37" s="36"/>
      <c r="BD37" s="92" t="s">
        <v>14</v>
      </c>
      <c r="BE37" s="91"/>
      <c r="BF37" s="10" t="s">
        <v>7</v>
      </c>
      <c r="BG37" s="13">
        <f>BG36/BG35</f>
        <v>12.037037037037038</v>
      </c>
      <c r="BH37" s="36"/>
      <c r="BI37" s="36"/>
      <c r="BJ37" s="92" t="s">
        <v>14</v>
      </c>
      <c r="BK37" s="91"/>
      <c r="BL37" s="10" t="s">
        <v>7</v>
      </c>
      <c r="BM37" s="13">
        <f>BM36/BM35</f>
        <v>15.116279069767444</v>
      </c>
      <c r="BN37" s="36"/>
      <c r="BO37" s="30"/>
      <c r="BP37" s="92" t="s">
        <v>14</v>
      </c>
      <c r="BQ37" s="91"/>
      <c r="BR37" s="10" t="s">
        <v>7</v>
      </c>
      <c r="BS37" s="13">
        <f>BS36/BS35</f>
        <v>12.264150943396228</v>
      </c>
      <c r="BT37" s="36"/>
      <c r="BU37" s="30"/>
      <c r="BV37" s="92" t="s">
        <v>14</v>
      </c>
      <c r="BW37" s="91"/>
      <c r="BX37" s="10" t="s">
        <v>7</v>
      </c>
      <c r="BY37" s="13"/>
      <c r="BZ37" s="36"/>
      <c r="CA37" s="30"/>
      <c r="CB37" s="1"/>
      <c r="CC37" s="1"/>
      <c r="CD37" s="1"/>
      <c r="CE37" s="1"/>
      <c r="CF37" s="1"/>
      <c r="CG37" s="1"/>
      <c r="CH37" s="1"/>
      <c r="CI37" s="34"/>
      <c r="CJ37" s="50"/>
      <c r="CK37" s="11"/>
      <c r="CL37" s="12"/>
    </row>
    <row r="38" spans="2:90" x14ac:dyDescent="0.65">
      <c r="B38" s="45">
        <v>43887</v>
      </c>
      <c r="C38" s="39">
        <f t="shared" si="11"/>
        <v>20</v>
      </c>
      <c r="D38" s="39">
        <v>167</v>
      </c>
      <c r="E38" s="52">
        <f t="shared" si="10"/>
        <v>8.835978835978836E-2</v>
      </c>
      <c r="F38" s="39">
        <f t="shared" si="0"/>
        <v>44</v>
      </c>
      <c r="G38" s="39">
        <v>1890</v>
      </c>
      <c r="H38" s="47">
        <f t="shared" si="3"/>
        <v>0</v>
      </c>
      <c r="I38" s="39">
        <v>1</v>
      </c>
      <c r="J38" s="53">
        <f t="shared" si="1"/>
        <v>5.9880239520958087E-3</v>
      </c>
      <c r="L38" s="28">
        <v>27</v>
      </c>
      <c r="M38" s="75">
        <v>44025</v>
      </c>
      <c r="N38" s="23">
        <f t="shared" si="4"/>
        <v>3.14</v>
      </c>
      <c r="O38" s="57"/>
      <c r="P38" s="75">
        <f>M38</f>
        <v>44025</v>
      </c>
      <c r="Q38" s="44">
        <f>SUM(C171:C177)</f>
        <v>3140</v>
      </c>
      <c r="R38" s="44">
        <f t="shared" si="6"/>
        <v>22195</v>
      </c>
      <c r="S38" s="56">
        <f t="shared" si="8"/>
        <v>3.4952921037422223E-2</v>
      </c>
      <c r="T38" s="44">
        <f>SUM(H158:H161)</f>
        <v>13</v>
      </c>
      <c r="U38" s="44">
        <f t="shared" si="7"/>
        <v>1021</v>
      </c>
      <c r="V38" s="62">
        <f t="shared" si="9"/>
        <v>4.600135165577833E-2</v>
      </c>
      <c r="W38" s="44">
        <f>SUM(F171:F177)</f>
        <v>76375</v>
      </c>
      <c r="X38" s="39">
        <f t="shared" si="5"/>
        <v>634997</v>
      </c>
      <c r="Y38" s="29"/>
      <c r="Z38" s="92" t="s">
        <v>15</v>
      </c>
      <c r="AA38" s="91"/>
      <c r="AB38" s="87" t="s">
        <v>53</v>
      </c>
      <c r="AC38" s="21">
        <v>50</v>
      </c>
      <c r="AD38" s="6"/>
      <c r="AE38" s="6"/>
      <c r="AF38" s="92" t="s">
        <v>15</v>
      </c>
      <c r="AG38" s="91"/>
      <c r="AH38" s="87" t="s">
        <v>53</v>
      </c>
      <c r="AI38" s="21">
        <v>50</v>
      </c>
      <c r="AJ38" s="6"/>
      <c r="AK38" s="36"/>
      <c r="AL38" s="92" t="s">
        <v>15</v>
      </c>
      <c r="AM38" s="91"/>
      <c r="AN38" s="87" t="s">
        <v>53</v>
      </c>
      <c r="AO38" s="21">
        <v>50</v>
      </c>
      <c r="AP38" s="6"/>
      <c r="AQ38" s="5"/>
      <c r="AR38" s="92" t="s">
        <v>15</v>
      </c>
      <c r="AS38" s="91"/>
      <c r="AT38" s="17" t="s">
        <v>9</v>
      </c>
      <c r="AU38" s="21">
        <v>50</v>
      </c>
      <c r="AV38" s="6"/>
      <c r="AW38" s="38"/>
      <c r="AX38" s="92" t="s">
        <v>15</v>
      </c>
      <c r="AY38" s="91"/>
      <c r="AZ38" s="87" t="s">
        <v>53</v>
      </c>
      <c r="BA38" s="21">
        <v>50</v>
      </c>
      <c r="BB38" s="6"/>
      <c r="BC38" s="36"/>
      <c r="BD38" s="92" t="s">
        <v>15</v>
      </c>
      <c r="BE38" s="91"/>
      <c r="BF38" s="87" t="s">
        <v>53</v>
      </c>
      <c r="BG38" s="21">
        <v>50</v>
      </c>
      <c r="BH38" s="36"/>
      <c r="BI38" s="36"/>
      <c r="BJ38" s="92" t="s">
        <v>15</v>
      </c>
      <c r="BK38" s="91"/>
      <c r="BL38" s="87" t="s">
        <v>53</v>
      </c>
      <c r="BM38" s="21">
        <v>50</v>
      </c>
      <c r="BN38" s="36"/>
      <c r="BO38" s="30"/>
      <c r="BP38" s="92" t="s">
        <v>15</v>
      </c>
      <c r="BQ38" s="91"/>
      <c r="BR38" s="87" t="s">
        <v>53</v>
      </c>
      <c r="BS38" s="21">
        <v>50</v>
      </c>
      <c r="BT38" s="36"/>
      <c r="BU38" s="30"/>
      <c r="BV38" s="92" t="s">
        <v>15</v>
      </c>
      <c r="BW38" s="91"/>
      <c r="BX38" s="87" t="s">
        <v>53</v>
      </c>
      <c r="BY38" s="21"/>
      <c r="BZ38" s="36"/>
      <c r="CA38" s="30"/>
      <c r="CB38" s="1"/>
      <c r="CC38" s="1"/>
      <c r="CD38" s="1"/>
      <c r="CE38" s="1"/>
      <c r="CF38" s="1"/>
      <c r="CG38" s="1"/>
      <c r="CH38" s="1"/>
      <c r="CI38" s="34"/>
      <c r="CJ38" s="50"/>
      <c r="CK38" s="11"/>
      <c r="CL38" s="15"/>
    </row>
    <row r="39" spans="2:90" x14ac:dyDescent="0.65">
      <c r="B39" s="45">
        <v>43888</v>
      </c>
      <c r="C39" s="39">
        <f t="shared" si="11"/>
        <v>24</v>
      </c>
      <c r="D39" s="46">
        <v>191</v>
      </c>
      <c r="E39" s="52">
        <f t="shared" si="10"/>
        <v>9.2808551992225458E-2</v>
      </c>
      <c r="F39" s="39">
        <f t="shared" si="0"/>
        <v>168</v>
      </c>
      <c r="G39" s="46">
        <v>2058</v>
      </c>
      <c r="H39" s="47">
        <f t="shared" si="3"/>
        <v>2</v>
      </c>
      <c r="I39" s="46">
        <v>3</v>
      </c>
      <c r="J39" s="53">
        <f t="shared" si="1"/>
        <v>1.5706806282722512E-2</v>
      </c>
      <c r="L39" s="28">
        <v>28</v>
      </c>
      <c r="M39" s="75">
        <v>44032</v>
      </c>
      <c r="N39" s="23">
        <f t="shared" si="4"/>
        <v>4.74</v>
      </c>
      <c r="O39" s="57"/>
      <c r="P39" s="75">
        <f>M39</f>
        <v>44032</v>
      </c>
      <c r="Q39" s="44">
        <f>SUM(C178:C184)</f>
        <v>4740</v>
      </c>
      <c r="R39" s="44">
        <f t="shared" si="6"/>
        <v>26935</v>
      </c>
      <c r="S39" s="56">
        <f t="shared" si="8"/>
        <v>3.7656424100670646E-2</v>
      </c>
      <c r="T39" s="44">
        <f>SUM(H178:H184)</f>
        <v>11</v>
      </c>
      <c r="U39" s="44">
        <f t="shared" si="7"/>
        <v>1032</v>
      </c>
      <c r="V39" s="62">
        <f t="shared" si="9"/>
        <v>3.831446073881567E-2</v>
      </c>
      <c r="W39" s="44">
        <f>SUM(F178:F184)</f>
        <v>80286</v>
      </c>
      <c r="X39" s="39">
        <f t="shared" si="5"/>
        <v>715283</v>
      </c>
      <c r="Y39" s="30"/>
      <c r="Z39" s="92" t="s">
        <v>16</v>
      </c>
      <c r="AA39" s="91"/>
      <c r="AB39" s="87" t="s">
        <v>54</v>
      </c>
      <c r="AC39" s="18">
        <v>1E-3</v>
      </c>
      <c r="AD39" s="6"/>
      <c r="AE39" s="6"/>
      <c r="AF39" s="92" t="s">
        <v>16</v>
      </c>
      <c r="AG39" s="91"/>
      <c r="AH39" s="87" t="s">
        <v>54</v>
      </c>
      <c r="AI39" s="18">
        <v>1E-3</v>
      </c>
      <c r="AJ39" s="6"/>
      <c r="AK39" s="36"/>
      <c r="AL39" s="92" t="s">
        <v>16</v>
      </c>
      <c r="AM39" s="91"/>
      <c r="AN39" s="87" t="s">
        <v>54</v>
      </c>
      <c r="AO39" s="18">
        <v>1E-3</v>
      </c>
      <c r="AP39" s="6"/>
      <c r="AQ39" s="5"/>
      <c r="AR39" s="92" t="s">
        <v>16</v>
      </c>
      <c r="AS39" s="91"/>
      <c r="AT39" s="17" t="s">
        <v>10</v>
      </c>
      <c r="AU39" s="18">
        <v>1E-3</v>
      </c>
      <c r="AV39" s="6"/>
      <c r="AW39" s="38"/>
      <c r="AX39" s="92" t="s">
        <v>16</v>
      </c>
      <c r="AY39" s="91"/>
      <c r="AZ39" s="87" t="s">
        <v>54</v>
      </c>
      <c r="BA39" s="18">
        <v>0.01</v>
      </c>
      <c r="BB39" s="6"/>
      <c r="BC39" s="36"/>
      <c r="BD39" s="92" t="s">
        <v>16</v>
      </c>
      <c r="BE39" s="91"/>
      <c r="BF39" s="87" t="s">
        <v>54</v>
      </c>
      <c r="BG39" s="18">
        <v>0.01</v>
      </c>
      <c r="BH39" s="36"/>
      <c r="BI39" s="36"/>
      <c r="BJ39" s="92" t="s">
        <v>16</v>
      </c>
      <c r="BK39" s="91"/>
      <c r="BL39" s="87" t="s">
        <v>54</v>
      </c>
      <c r="BM39" s="18">
        <v>0.01</v>
      </c>
      <c r="BN39" s="36"/>
      <c r="BO39" s="30"/>
      <c r="BP39" s="92" t="s">
        <v>16</v>
      </c>
      <c r="BQ39" s="91"/>
      <c r="BR39" s="87" t="s">
        <v>54</v>
      </c>
      <c r="BS39" s="18">
        <v>0.01</v>
      </c>
      <c r="BT39" s="36"/>
      <c r="BU39" s="30"/>
      <c r="BV39" s="92" t="s">
        <v>16</v>
      </c>
      <c r="BW39" s="91"/>
      <c r="BX39" s="87" t="s">
        <v>54</v>
      </c>
      <c r="BY39" s="18"/>
      <c r="BZ39" s="36"/>
      <c r="CA39" s="30"/>
      <c r="CB39" s="1"/>
      <c r="CC39" s="1"/>
      <c r="CD39" s="1"/>
      <c r="CE39" s="1"/>
      <c r="CF39" s="1"/>
      <c r="CG39" s="1"/>
      <c r="CH39" s="1"/>
      <c r="CI39" s="34"/>
      <c r="CJ39" s="50"/>
      <c r="CK39" s="12"/>
      <c r="CL39" s="84"/>
    </row>
    <row r="40" spans="2:90" x14ac:dyDescent="0.65">
      <c r="B40" s="45">
        <v>43889</v>
      </c>
      <c r="C40" s="39">
        <f t="shared" si="11"/>
        <v>17</v>
      </c>
      <c r="D40" s="46">
        <v>208</v>
      </c>
      <c r="E40" s="52">
        <f t="shared" si="10"/>
        <v>9.4160253508374828E-2</v>
      </c>
      <c r="F40" s="39">
        <f t="shared" si="0"/>
        <v>151</v>
      </c>
      <c r="G40" s="46">
        <v>2209</v>
      </c>
      <c r="H40" s="47">
        <f t="shared" si="3"/>
        <v>1</v>
      </c>
      <c r="I40" s="46">
        <v>4</v>
      </c>
      <c r="J40" s="53">
        <f t="shared" si="1"/>
        <v>1.9230769230769232E-2</v>
      </c>
      <c r="L40" s="28">
        <v>29</v>
      </c>
      <c r="M40" s="75">
        <v>44039</v>
      </c>
      <c r="N40" s="23">
        <f t="shared" si="4"/>
        <v>7.3070000000000004</v>
      </c>
      <c r="O40" s="57"/>
      <c r="P40" s="75">
        <f>M40</f>
        <v>44039</v>
      </c>
      <c r="Q40" s="44">
        <f>SUM(C185:C191)</f>
        <v>7307</v>
      </c>
      <c r="R40" s="44">
        <f t="shared" si="6"/>
        <v>34242</v>
      </c>
      <c r="S40" s="56">
        <f t="shared" si="8"/>
        <v>4.0939545961042753E-2</v>
      </c>
      <c r="T40" s="44">
        <f>SUM(H185:H191)</f>
        <v>15</v>
      </c>
      <c r="U40" s="44">
        <f t="shared" si="7"/>
        <v>1047</v>
      </c>
      <c r="V40" s="62">
        <f t="shared" si="9"/>
        <v>3.0576485018398457E-2</v>
      </c>
      <c r="W40" s="44">
        <f>SUM(F185:F191)</f>
        <v>121121</v>
      </c>
      <c r="X40" s="39">
        <f t="shared" si="5"/>
        <v>836404</v>
      </c>
      <c r="Y40" s="30"/>
      <c r="Z40" s="8"/>
      <c r="AF40" s="1"/>
      <c r="AG40" s="76"/>
      <c r="AH40" s="1"/>
      <c r="AI40" s="1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0"/>
      <c r="BP40" s="36"/>
      <c r="BQ40" s="36"/>
      <c r="BR40" s="36"/>
      <c r="BS40" s="36"/>
      <c r="BT40" s="36"/>
      <c r="BU40" s="30"/>
      <c r="BV40" s="36"/>
      <c r="BW40" s="36"/>
      <c r="BX40" s="36"/>
      <c r="BY40" s="36"/>
      <c r="BZ40" s="36"/>
      <c r="CA40" s="30"/>
      <c r="CB40" s="36"/>
      <c r="CC40" s="36"/>
      <c r="CD40" s="36"/>
      <c r="CE40" s="36"/>
      <c r="CF40" s="36"/>
      <c r="CG40" s="36"/>
      <c r="CH40" s="36"/>
      <c r="CI40" s="34"/>
      <c r="CJ40" s="50"/>
      <c r="CK40" s="12"/>
      <c r="CL40" s="32"/>
    </row>
    <row r="41" spans="2:90" x14ac:dyDescent="0.65">
      <c r="B41" s="45">
        <v>43890</v>
      </c>
      <c r="C41" s="39">
        <f t="shared" si="11"/>
        <v>9</v>
      </c>
      <c r="D41" s="46">
        <v>217</v>
      </c>
      <c r="E41" s="52">
        <f t="shared" si="10"/>
        <v>9.2774690038477978E-2</v>
      </c>
      <c r="F41" s="39">
        <f t="shared" si="0"/>
        <v>130</v>
      </c>
      <c r="G41" s="46">
        <v>2339</v>
      </c>
      <c r="H41" s="47">
        <f t="shared" si="3"/>
        <v>1</v>
      </c>
      <c r="I41" s="46">
        <v>5</v>
      </c>
      <c r="J41" s="53">
        <f t="shared" si="1"/>
        <v>2.3041474654377881E-2</v>
      </c>
      <c r="L41" s="28">
        <v>30</v>
      </c>
      <c r="M41" s="75">
        <v>44046</v>
      </c>
      <c r="N41" s="23">
        <f t="shared" si="4"/>
        <v>10.093999999999999</v>
      </c>
      <c r="O41" s="57"/>
      <c r="P41" s="75">
        <f>M41</f>
        <v>44046</v>
      </c>
      <c r="Q41" s="44">
        <f>SUM(C192:C198)</f>
        <v>10094</v>
      </c>
      <c r="R41" s="44">
        <f t="shared" si="6"/>
        <v>44336</v>
      </c>
      <c r="S41" s="56">
        <f t="shared" si="8"/>
        <v>4.4279278244568711E-2</v>
      </c>
      <c r="T41" s="44">
        <f>SUM(H192:H198)</f>
        <v>29</v>
      </c>
      <c r="U41" s="44">
        <f t="shared" si="7"/>
        <v>1076</v>
      </c>
      <c r="V41" s="62">
        <f t="shared" si="9"/>
        <v>2.4269216889209671E-2</v>
      </c>
      <c r="W41" s="44">
        <f>SUM(F192:F198)</f>
        <v>164877</v>
      </c>
      <c r="X41" s="39">
        <f t="shared" si="5"/>
        <v>1001281</v>
      </c>
      <c r="Y41" s="30"/>
      <c r="Z41" s="9" t="s">
        <v>6</v>
      </c>
      <c r="AA41" s="86">
        <v>0.9</v>
      </c>
      <c r="AB41" s="7"/>
      <c r="AC41" s="4"/>
      <c r="AD41" s="3"/>
      <c r="AE41" s="3"/>
      <c r="AF41" s="9" t="s">
        <v>6</v>
      </c>
      <c r="AG41" s="85">
        <v>0.37</v>
      </c>
      <c r="AH41" s="7"/>
      <c r="AI41" s="4"/>
      <c r="AJ41" s="3"/>
      <c r="AK41" s="36"/>
      <c r="AL41" s="9" t="s">
        <v>6</v>
      </c>
      <c r="AM41" s="86">
        <v>0.5</v>
      </c>
      <c r="AN41" s="7"/>
      <c r="AO41" s="4"/>
      <c r="AP41" s="3"/>
      <c r="AQ41" s="5"/>
      <c r="AR41" s="9" t="s">
        <v>6</v>
      </c>
      <c r="AS41" s="86">
        <v>0.24</v>
      </c>
      <c r="AT41" s="7"/>
      <c r="AU41" s="4"/>
      <c r="AV41" s="3"/>
      <c r="AW41" s="36"/>
      <c r="AX41" s="9" t="s">
        <v>6</v>
      </c>
      <c r="AY41" s="86">
        <v>0.18</v>
      </c>
      <c r="AZ41" s="7"/>
      <c r="BA41" s="4"/>
      <c r="BB41" s="3"/>
      <c r="BC41" s="36"/>
      <c r="BD41" s="9" t="s">
        <v>6</v>
      </c>
      <c r="BE41" s="86">
        <v>0.2</v>
      </c>
      <c r="BF41" s="7"/>
      <c r="BG41" s="4"/>
      <c r="BH41" s="3"/>
      <c r="BI41" s="3"/>
      <c r="BJ41" s="9" t="s">
        <v>6</v>
      </c>
      <c r="BK41" s="86">
        <v>0.46</v>
      </c>
      <c r="BL41" s="7"/>
      <c r="BM41" s="4"/>
      <c r="BN41" s="3"/>
      <c r="BO41" s="33"/>
      <c r="BP41" s="9" t="s">
        <v>6</v>
      </c>
      <c r="BQ41" s="86">
        <v>0.1</v>
      </c>
      <c r="BR41" s="7"/>
      <c r="BS41" s="4"/>
      <c r="BT41" s="3"/>
      <c r="BU41" s="33"/>
      <c r="BV41" s="9" t="s">
        <v>6</v>
      </c>
      <c r="BW41" s="86">
        <v>0.1</v>
      </c>
      <c r="BX41" s="7"/>
      <c r="BY41" s="4"/>
      <c r="BZ41" s="3"/>
      <c r="CA41" s="33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</row>
    <row r="42" spans="2:90" x14ac:dyDescent="0.65">
      <c r="B42" s="45">
        <v>43891</v>
      </c>
      <c r="C42" s="39">
        <f t="shared" si="11"/>
        <v>15</v>
      </c>
      <c r="D42" s="46">
        <v>232</v>
      </c>
      <c r="E42" s="52">
        <f t="shared" si="10"/>
        <v>9.2173222089789425E-2</v>
      </c>
      <c r="F42" s="39">
        <f t="shared" si="0"/>
        <v>178</v>
      </c>
      <c r="G42" s="46">
        <v>2517</v>
      </c>
      <c r="H42" s="47">
        <f t="shared" si="3"/>
        <v>0</v>
      </c>
      <c r="I42" s="46">
        <v>5</v>
      </c>
      <c r="J42" s="53">
        <f t="shared" si="1"/>
        <v>2.1551724137931036E-2</v>
      </c>
      <c r="L42" s="28">
        <v>31</v>
      </c>
      <c r="M42" s="75">
        <v>44053</v>
      </c>
      <c r="N42" s="23">
        <f t="shared" si="4"/>
        <v>7.931</v>
      </c>
      <c r="O42" s="57"/>
      <c r="P42" s="75">
        <f>M42</f>
        <v>44053</v>
      </c>
      <c r="Q42" s="44">
        <f>SUM(C199:C205)</f>
        <v>7931</v>
      </c>
      <c r="R42" s="44">
        <f t="shared" si="6"/>
        <v>52267</v>
      </c>
      <c r="S42" s="56">
        <f t="shared" si="8"/>
        <v>4.4395160845076879E-2</v>
      </c>
      <c r="T42" s="44">
        <f>SUM(H199:H205)</f>
        <v>48</v>
      </c>
      <c r="U42" s="44">
        <f t="shared" si="7"/>
        <v>1124</v>
      </c>
      <c r="V42" s="62">
        <f t="shared" si="9"/>
        <v>2.1504964891805537E-2</v>
      </c>
      <c r="W42" s="44">
        <f>SUM(F199:F205)</f>
        <v>176032</v>
      </c>
      <c r="X42" s="39">
        <f t="shared" si="5"/>
        <v>1177313</v>
      </c>
      <c r="Y42" s="30"/>
      <c r="Z42" s="19" t="s">
        <v>2</v>
      </c>
      <c r="AA42" s="87" t="s">
        <v>3</v>
      </c>
      <c r="AB42" s="24" t="s">
        <v>4</v>
      </c>
      <c r="AC42" s="87" t="s">
        <v>33</v>
      </c>
      <c r="AD42" s="18" t="s">
        <v>5</v>
      </c>
      <c r="AE42" s="32"/>
      <c r="AF42" s="19" t="s">
        <v>2</v>
      </c>
      <c r="AG42" s="78" t="s">
        <v>3</v>
      </c>
      <c r="AH42" s="24" t="s">
        <v>4</v>
      </c>
      <c r="AI42" s="87" t="s">
        <v>34</v>
      </c>
      <c r="AJ42" s="18" t="s">
        <v>5</v>
      </c>
      <c r="AK42" s="36"/>
      <c r="AL42" s="19" t="s">
        <v>2</v>
      </c>
      <c r="AM42" s="87" t="s">
        <v>3</v>
      </c>
      <c r="AN42" s="24" t="s">
        <v>4</v>
      </c>
      <c r="AO42" s="87" t="s">
        <v>35</v>
      </c>
      <c r="AP42" s="18" t="s">
        <v>5</v>
      </c>
      <c r="AQ42" s="5"/>
      <c r="AR42" s="19" t="s">
        <v>2</v>
      </c>
      <c r="AS42" s="87" t="s">
        <v>3</v>
      </c>
      <c r="AT42" s="24" t="s">
        <v>4</v>
      </c>
      <c r="AU42" s="87" t="s">
        <v>36</v>
      </c>
      <c r="AV42" s="18" t="s">
        <v>5</v>
      </c>
      <c r="AW42" s="30"/>
      <c r="AX42" s="19" t="s">
        <v>2</v>
      </c>
      <c r="AY42" s="87" t="s">
        <v>3</v>
      </c>
      <c r="AZ42" s="24" t="s">
        <v>4</v>
      </c>
      <c r="BA42" s="87" t="s">
        <v>51</v>
      </c>
      <c r="BB42" s="18" t="s">
        <v>5</v>
      </c>
      <c r="BC42" s="36"/>
      <c r="BD42" s="19" t="s">
        <v>2</v>
      </c>
      <c r="BE42" s="87" t="s">
        <v>3</v>
      </c>
      <c r="BF42" s="24" t="s">
        <v>4</v>
      </c>
      <c r="BG42" s="87" t="s">
        <v>55</v>
      </c>
      <c r="BH42" s="18" t="s">
        <v>5</v>
      </c>
      <c r="BI42" s="72"/>
      <c r="BJ42" s="19" t="s">
        <v>2</v>
      </c>
      <c r="BK42" s="87" t="s">
        <v>3</v>
      </c>
      <c r="BL42" s="24" t="s">
        <v>4</v>
      </c>
      <c r="BM42" s="87" t="s">
        <v>56</v>
      </c>
      <c r="BN42" s="18" t="s">
        <v>5</v>
      </c>
      <c r="BO42" s="72"/>
      <c r="BP42" s="19" t="s">
        <v>2</v>
      </c>
      <c r="BQ42" s="87" t="s">
        <v>3</v>
      </c>
      <c r="BR42" s="24" t="s">
        <v>4</v>
      </c>
      <c r="BS42" s="87" t="s">
        <v>52</v>
      </c>
      <c r="BT42" s="18" t="s">
        <v>5</v>
      </c>
      <c r="BU42" s="98"/>
      <c r="BV42" s="19" t="s">
        <v>2</v>
      </c>
      <c r="BW42" s="87" t="s">
        <v>3</v>
      </c>
      <c r="BX42" s="24" t="s">
        <v>4</v>
      </c>
      <c r="BY42" s="87" t="s">
        <v>52</v>
      </c>
      <c r="BZ42" s="18" t="s">
        <v>5</v>
      </c>
      <c r="CA42" s="32"/>
      <c r="CB42" s="19" t="s">
        <v>2</v>
      </c>
      <c r="CC42" s="87" t="s">
        <v>33</v>
      </c>
      <c r="CD42" s="87" t="s">
        <v>34</v>
      </c>
      <c r="CE42" s="87" t="s">
        <v>46</v>
      </c>
      <c r="CF42" s="87" t="s">
        <v>57</v>
      </c>
      <c r="CG42" s="87" t="s">
        <v>58</v>
      </c>
      <c r="CH42" s="87" t="s">
        <v>47</v>
      </c>
      <c r="CI42" s="87" t="s">
        <v>59</v>
      </c>
      <c r="CJ42" s="87" t="s">
        <v>60</v>
      </c>
      <c r="CK42" s="59" t="s">
        <v>37</v>
      </c>
      <c r="CL42" s="58" t="str">
        <f>P11</f>
        <v>週</v>
      </c>
    </row>
    <row r="43" spans="2:90" x14ac:dyDescent="0.65">
      <c r="B43" s="45">
        <v>43892</v>
      </c>
      <c r="C43" s="39">
        <f t="shared" si="11"/>
        <v>9</v>
      </c>
      <c r="D43" s="46">
        <v>241</v>
      </c>
      <c r="E43" s="52">
        <f t="shared" si="10"/>
        <v>9.2231151932644473E-2</v>
      </c>
      <c r="F43" s="39">
        <f t="shared" si="0"/>
        <v>96</v>
      </c>
      <c r="G43" s="46">
        <v>2613</v>
      </c>
      <c r="H43" s="47">
        <f t="shared" si="3"/>
        <v>0</v>
      </c>
      <c r="I43" s="46">
        <v>5</v>
      </c>
      <c r="J43" s="53">
        <f t="shared" si="1"/>
        <v>2.0746887966804978E-2</v>
      </c>
      <c r="L43" s="28">
        <v>32</v>
      </c>
      <c r="M43" s="75">
        <v>44060</v>
      </c>
      <c r="N43" s="23">
        <f t="shared" si="4"/>
        <v>7.0330000000000004</v>
      </c>
      <c r="P43" s="75">
        <f>M43</f>
        <v>44060</v>
      </c>
      <c r="Q43" s="44">
        <f>SUM(C206:C212)</f>
        <v>7033</v>
      </c>
      <c r="R43" s="44">
        <f t="shared" si="6"/>
        <v>59300</v>
      </c>
      <c r="S43" s="56">
        <f t="shared" si="8"/>
        <v>4.4887550252483005E-2</v>
      </c>
      <c r="T43" s="44">
        <f>SUM(H206:H212)</f>
        <v>88</v>
      </c>
      <c r="U43" s="44">
        <f t="shared" si="7"/>
        <v>1212</v>
      </c>
      <c r="V43" s="62">
        <f t="shared" si="9"/>
        <v>2.0438448566610454E-2</v>
      </c>
      <c r="W43" s="44">
        <f>SUM(F206:F212)</f>
        <v>143766</v>
      </c>
      <c r="X43" s="39">
        <f t="shared" si="5"/>
        <v>1321079</v>
      </c>
      <c r="Y43" s="30"/>
      <c r="Z43" s="51">
        <v>0</v>
      </c>
      <c r="AA43" s="25">
        <v>50</v>
      </c>
      <c r="AB43" s="26"/>
      <c r="AC43" s="25">
        <v>1E-3</v>
      </c>
      <c r="AD43" s="27"/>
      <c r="AE43" s="33"/>
      <c r="AF43" s="51">
        <v>0</v>
      </c>
      <c r="AG43" s="79"/>
      <c r="AH43" s="23"/>
      <c r="AI43" s="63"/>
      <c r="AJ43" s="46"/>
      <c r="AK43" s="36"/>
      <c r="AL43" s="51">
        <v>0</v>
      </c>
      <c r="AM43" s="23"/>
      <c r="AN43" s="23"/>
      <c r="AO43" s="63"/>
      <c r="AP43" s="46"/>
      <c r="AQ43" s="5"/>
      <c r="AR43" s="51">
        <v>0</v>
      </c>
      <c r="AS43" s="23"/>
      <c r="AT43" s="23"/>
      <c r="AU43" s="63">
        <v>0</v>
      </c>
      <c r="AV43" s="46"/>
      <c r="AW43" s="30"/>
      <c r="AX43" s="19">
        <v>0</v>
      </c>
      <c r="AY43" s="23"/>
      <c r="AZ43" s="23"/>
      <c r="BA43" s="63"/>
      <c r="BB43" s="46"/>
      <c r="BC43" s="36"/>
      <c r="BD43" s="19">
        <v>0</v>
      </c>
      <c r="BE43" s="23"/>
      <c r="BF43" s="23"/>
      <c r="BG43" s="63"/>
      <c r="BH43" s="46"/>
      <c r="BI43" s="73"/>
      <c r="BJ43" s="19">
        <v>0</v>
      </c>
      <c r="BK43" s="23"/>
      <c r="BL43" s="23"/>
      <c r="BM43" s="63"/>
      <c r="BN43" s="46"/>
      <c r="BO43" s="73"/>
      <c r="BP43" s="19">
        <v>0</v>
      </c>
      <c r="BQ43" s="23"/>
      <c r="BR43" s="23"/>
      <c r="BS43" s="63"/>
      <c r="BT43" s="46"/>
      <c r="BU43" s="99"/>
      <c r="BV43" s="19">
        <v>0</v>
      </c>
      <c r="BW43" s="23"/>
      <c r="BX43" s="23"/>
      <c r="BY43" s="63"/>
      <c r="BZ43" s="46"/>
      <c r="CA43" s="30"/>
      <c r="CB43" s="21">
        <v>0</v>
      </c>
      <c r="CC43" s="64">
        <f>AC46</f>
        <v>1.9204502484307905E-3</v>
      </c>
      <c r="CD43" s="64">
        <f>AI46</f>
        <v>0</v>
      </c>
      <c r="CE43" s="64">
        <f>AO46</f>
        <v>0</v>
      </c>
      <c r="CF43" s="63">
        <f>AU46</f>
        <v>0</v>
      </c>
      <c r="CG43" s="63">
        <f>BA46</f>
        <v>0</v>
      </c>
      <c r="CH43" s="63">
        <f>BG46</f>
        <v>0</v>
      </c>
      <c r="CI43" s="63">
        <f>BM46</f>
        <v>0</v>
      </c>
      <c r="CJ43" s="63">
        <f>BS46</f>
        <v>0</v>
      </c>
      <c r="CK43" s="64">
        <f>SUM(CC43:CJ43)</f>
        <v>1.9204502484307905E-3</v>
      </c>
      <c r="CL43" s="36"/>
    </row>
    <row r="44" spans="2:90" x14ac:dyDescent="0.65">
      <c r="B44" s="45">
        <v>43893</v>
      </c>
      <c r="C44" s="39">
        <f t="shared" si="11"/>
        <v>16</v>
      </c>
      <c r="D44" s="46">
        <v>257</v>
      </c>
      <c r="E44" s="52">
        <f t="shared" si="10"/>
        <v>9.5752608047690022E-2</v>
      </c>
      <c r="F44" s="39">
        <f t="shared" si="0"/>
        <v>71</v>
      </c>
      <c r="G44" s="46">
        <v>2684</v>
      </c>
      <c r="H44" s="47">
        <f t="shared" si="3"/>
        <v>1</v>
      </c>
      <c r="I44" s="46">
        <v>6</v>
      </c>
      <c r="J44" s="53">
        <f t="shared" si="1"/>
        <v>2.3346303501945526E-2</v>
      </c>
      <c r="L44" s="28">
        <v>33</v>
      </c>
      <c r="M44" s="75">
        <v>44067</v>
      </c>
      <c r="N44" s="23">
        <f t="shared" si="4"/>
        <v>5.5170000000000003</v>
      </c>
      <c r="P44" s="75">
        <f>M44</f>
        <v>44067</v>
      </c>
      <c r="Q44" s="44">
        <f>SUM(C213:C219)</f>
        <v>5517</v>
      </c>
      <c r="R44" s="44">
        <f t="shared" si="6"/>
        <v>64817</v>
      </c>
      <c r="S44" s="56">
        <f t="shared" si="8"/>
        <v>4.4529097766572087E-2</v>
      </c>
      <c r="T44" s="44">
        <f>SUM(H213:H219)</f>
        <v>88</v>
      </c>
      <c r="U44" s="44">
        <f t="shared" si="7"/>
        <v>1300</v>
      </c>
      <c r="V44" s="62">
        <f t="shared" si="9"/>
        <v>2.0056466667695203E-2</v>
      </c>
      <c r="W44" s="44">
        <f>SUM(F213:F219)</f>
        <v>134531</v>
      </c>
      <c r="X44" s="39">
        <f t="shared" si="5"/>
        <v>1455610</v>
      </c>
      <c r="Y44" s="30"/>
      <c r="Z44" s="51">
        <f>Z43+$AA$41</f>
        <v>0.9</v>
      </c>
      <c r="AA44" s="25">
        <f>AA43+AB44*$AA$41</f>
        <v>49.999324999999999</v>
      </c>
      <c r="AB44" s="26">
        <f>-$AC$35*AA43*AC43</f>
        <v>-7.5000000000000002E-4</v>
      </c>
      <c r="AC44" s="25">
        <f>AC43+AD44*$AA$41</f>
        <v>1.243E-3</v>
      </c>
      <c r="AD44" s="27">
        <f>$AC$35*AA43*AC43-$AC$36*AC43</f>
        <v>2.7E-4</v>
      </c>
      <c r="AE44" s="33"/>
      <c r="AF44" s="51">
        <f>AF43+$AG$41</f>
        <v>0.37</v>
      </c>
      <c r="AG44" s="79"/>
      <c r="AH44" s="23"/>
      <c r="AI44" s="63"/>
      <c r="AJ44" s="46"/>
      <c r="AK44" s="36"/>
      <c r="AL44" s="51">
        <f>AL43+$AM$41</f>
        <v>0.5</v>
      </c>
      <c r="AM44" s="23"/>
      <c r="AN44" s="23"/>
      <c r="AO44" s="63"/>
      <c r="AP44" s="46"/>
      <c r="AQ44" s="5"/>
      <c r="AR44" s="51">
        <f>AR43+$AS$41</f>
        <v>0.24</v>
      </c>
      <c r="AS44" s="23"/>
      <c r="AT44" s="23"/>
      <c r="AU44" s="63">
        <v>0</v>
      </c>
      <c r="AV44" s="46"/>
      <c r="AW44" s="30"/>
      <c r="AX44" s="19">
        <f>AX43+$AS$41</f>
        <v>0.24</v>
      </c>
      <c r="AY44" s="23"/>
      <c r="AZ44" s="23"/>
      <c r="BA44" s="63"/>
      <c r="BB44" s="46"/>
      <c r="BC44" s="36"/>
      <c r="BD44" s="19">
        <f>BD43+$BE$41</f>
        <v>0.2</v>
      </c>
      <c r="BE44" s="23"/>
      <c r="BF44" s="23"/>
      <c r="BG44" s="63"/>
      <c r="BH44" s="46"/>
      <c r="BI44" s="73"/>
      <c r="BJ44" s="19">
        <f>BJ43+$BK$41</f>
        <v>0.46</v>
      </c>
      <c r="BK44" s="23"/>
      <c r="BL44" s="23"/>
      <c r="BM44" s="63"/>
      <c r="BN44" s="46"/>
      <c r="BO44" s="73"/>
      <c r="BP44" s="19">
        <f>BP43+$BK$41</f>
        <v>0.46</v>
      </c>
      <c r="BQ44" s="23"/>
      <c r="BR44" s="23"/>
      <c r="BS44" s="63"/>
      <c r="BT44" s="46"/>
      <c r="BU44" s="99"/>
      <c r="BV44" s="19">
        <f>BV43+$BK$41</f>
        <v>0.46</v>
      </c>
      <c r="BW44" s="23"/>
      <c r="BX44" s="23"/>
      <c r="BY44" s="63"/>
      <c r="BZ44" s="46"/>
      <c r="CA44" s="30"/>
      <c r="CB44" s="21">
        <f>CB43+$AA$41</f>
        <v>0.9</v>
      </c>
      <c r="CC44" s="64">
        <f>AC47</f>
        <v>2.3870533688628336E-3</v>
      </c>
      <c r="CD44" s="64">
        <f>AI47</f>
        <v>0</v>
      </c>
      <c r="CE44" s="64">
        <f>AO47</f>
        <v>0</v>
      </c>
      <c r="CF44" s="63">
        <f>AU47</f>
        <v>0</v>
      </c>
      <c r="CG44" s="63">
        <f>BA47</f>
        <v>0</v>
      </c>
      <c r="CH44" s="63">
        <f>BG47</f>
        <v>0</v>
      </c>
      <c r="CI44" s="63">
        <f>BM47</f>
        <v>0</v>
      </c>
      <c r="CJ44" s="63">
        <f>BS47</f>
        <v>0</v>
      </c>
      <c r="CK44" s="64">
        <f>SUM(CC44:CJ44)</f>
        <v>2.3870533688628336E-3</v>
      </c>
      <c r="CL44" s="75">
        <f>P13</f>
        <v>43850</v>
      </c>
    </row>
    <row r="45" spans="2:90" x14ac:dyDescent="0.65">
      <c r="B45" s="45">
        <v>43894</v>
      </c>
      <c r="C45" s="39">
        <f t="shared" si="11"/>
        <v>30</v>
      </c>
      <c r="D45" s="46">
        <v>287</v>
      </c>
      <c r="E45" s="52">
        <f t="shared" si="10"/>
        <v>4.40251572327044E-2</v>
      </c>
      <c r="F45" s="39">
        <f t="shared" si="0"/>
        <v>3835</v>
      </c>
      <c r="G45" s="46">
        <v>6519</v>
      </c>
      <c r="H45" s="47">
        <f t="shared" si="3"/>
        <v>0</v>
      </c>
      <c r="I45" s="46">
        <v>6</v>
      </c>
      <c r="J45" s="53">
        <f t="shared" si="1"/>
        <v>2.0905923344947737E-2</v>
      </c>
      <c r="L45" s="28">
        <v>34</v>
      </c>
      <c r="M45" s="75">
        <v>44074</v>
      </c>
      <c r="N45" s="23">
        <f t="shared" si="4"/>
        <v>4.1550000000000002</v>
      </c>
      <c r="P45" s="75">
        <f>M45</f>
        <v>44074</v>
      </c>
      <c r="Q45" s="44">
        <f>SUM(C220:C226)</f>
        <v>4155</v>
      </c>
      <c r="R45" s="44">
        <f t="shared" si="6"/>
        <v>68972</v>
      </c>
      <c r="S45" s="56">
        <f t="shared" si="8"/>
        <v>4.3354348823614455E-2</v>
      </c>
      <c r="T45" s="44">
        <f>SUM(H220:H226)</f>
        <v>93</v>
      </c>
      <c r="U45" s="44">
        <f t="shared" si="7"/>
        <v>1393</v>
      </c>
      <c r="V45" s="62">
        <f t="shared" si="9"/>
        <v>2.019660151945717E-2</v>
      </c>
      <c r="W45" s="44">
        <f>SUM(F220:F226)</f>
        <v>135280</v>
      </c>
      <c r="X45" s="39">
        <f t="shared" si="5"/>
        <v>1590890</v>
      </c>
      <c r="Y45" s="30"/>
      <c r="Z45" s="51">
        <f>Z44+$AA$41</f>
        <v>1.8</v>
      </c>
      <c r="AA45" s="25">
        <f>AA44+AB45*$AA$41</f>
        <v>49.998485986326834</v>
      </c>
      <c r="AB45" s="26">
        <f>-$AC$35*AA44*AC44</f>
        <v>-9.3223741462499985E-4</v>
      </c>
      <c r="AC45" s="25">
        <f>AC44+AD45*$AA$41</f>
        <v>1.5450376731624999E-3</v>
      </c>
      <c r="AD45" s="27">
        <f>$AC$35*AA44*AC44-$AC$36*AC44</f>
        <v>3.3559741462499989E-4</v>
      </c>
      <c r="AE45" s="33"/>
      <c r="AF45" s="51">
        <f>AF44+$AG$41</f>
        <v>0.74</v>
      </c>
      <c r="AG45" s="79"/>
      <c r="AH45" s="23"/>
      <c r="AI45" s="63"/>
      <c r="AJ45" s="46"/>
      <c r="AK45" s="36"/>
      <c r="AL45" s="51">
        <f>AL44+$AM$41</f>
        <v>1</v>
      </c>
      <c r="AM45" s="23"/>
      <c r="AN45" s="23"/>
      <c r="AO45" s="63"/>
      <c r="AP45" s="46"/>
      <c r="AQ45" s="5"/>
      <c r="AR45" s="51">
        <f>AR44+$AS$41</f>
        <v>0.48</v>
      </c>
      <c r="AS45" s="23"/>
      <c r="AT45" s="23"/>
      <c r="AU45" s="63">
        <v>0</v>
      </c>
      <c r="AV45" s="46"/>
      <c r="AW45" s="30"/>
      <c r="AX45" s="19">
        <f>AX44+$AS$41</f>
        <v>0.48</v>
      </c>
      <c r="AY45" s="23"/>
      <c r="AZ45" s="23"/>
      <c r="BA45" s="63"/>
      <c r="BB45" s="46"/>
      <c r="BC45" s="36"/>
      <c r="BD45" s="19">
        <f>BD44+$BE$41</f>
        <v>0.4</v>
      </c>
      <c r="BE45" s="23"/>
      <c r="BF45" s="23"/>
      <c r="BG45" s="63"/>
      <c r="BH45" s="46"/>
      <c r="BI45" s="73"/>
      <c r="BJ45" s="19">
        <f>BJ44+$BK$41</f>
        <v>0.92</v>
      </c>
      <c r="BK45" s="23"/>
      <c r="BL45" s="23"/>
      <c r="BM45" s="63"/>
      <c r="BN45" s="46"/>
      <c r="BO45" s="73"/>
      <c r="BP45" s="19">
        <f>BP44+$BK$41</f>
        <v>0.92</v>
      </c>
      <c r="BQ45" s="23"/>
      <c r="BR45" s="23"/>
      <c r="BS45" s="63"/>
      <c r="BT45" s="46"/>
      <c r="BU45" s="99"/>
      <c r="BV45" s="19">
        <f>BV44+$BK$41</f>
        <v>0.92</v>
      </c>
      <c r="BW45" s="23"/>
      <c r="BX45" s="23"/>
      <c r="BY45" s="63"/>
      <c r="BZ45" s="46"/>
      <c r="CA45" s="30"/>
      <c r="CB45" s="21">
        <f>CB44+$AA$41</f>
        <v>1.8</v>
      </c>
      <c r="CC45" s="64">
        <f>AC48</f>
        <v>2.9669831698501022E-3</v>
      </c>
      <c r="CD45" s="64">
        <f>AI48</f>
        <v>0</v>
      </c>
      <c r="CE45" s="64">
        <f>AO48</f>
        <v>0</v>
      </c>
      <c r="CF45" s="63">
        <f>AU48</f>
        <v>0</v>
      </c>
      <c r="CG45" s="63">
        <f>BA48</f>
        <v>0</v>
      </c>
      <c r="CH45" s="63">
        <f>BG48</f>
        <v>0</v>
      </c>
      <c r="CI45" s="63">
        <f>BM48</f>
        <v>0</v>
      </c>
      <c r="CJ45" s="63">
        <f>BS48</f>
        <v>0</v>
      </c>
      <c r="CK45" s="64">
        <f>SUM(CC45:CJ45)</f>
        <v>2.9669831698501022E-3</v>
      </c>
      <c r="CL45" s="36"/>
    </row>
    <row r="46" spans="2:90" x14ac:dyDescent="0.65">
      <c r="B46" s="45">
        <v>43895</v>
      </c>
      <c r="C46" s="39">
        <f t="shared" ref="C46:C61" si="12">D46-D45</f>
        <v>26</v>
      </c>
      <c r="D46" s="46">
        <v>313</v>
      </c>
      <c r="E46" s="52">
        <f t="shared" ref="E46:E61" si="13">IF(D46="","",D46/G46)</f>
        <v>4.6185627858934632E-2</v>
      </c>
      <c r="F46" s="39">
        <f t="shared" ref="F46:F61" si="14">IF(G46="","",G46-G45)</f>
        <v>258</v>
      </c>
      <c r="G46" s="46">
        <v>6777</v>
      </c>
      <c r="H46" s="47">
        <f t="shared" ref="H46:H56" si="15">IF(I45="","",I46-I45)</f>
        <v>0</v>
      </c>
      <c r="I46" s="46">
        <v>6</v>
      </c>
      <c r="J46" s="53">
        <f t="shared" ref="J46:J61" si="16">IF(D46="","",I46/D46)</f>
        <v>1.9169329073482427E-2</v>
      </c>
      <c r="L46" s="28">
        <v>35</v>
      </c>
      <c r="M46" s="75">
        <v>44081</v>
      </c>
      <c r="N46" s="23">
        <f t="shared" si="4"/>
        <v>3.7989999999999999</v>
      </c>
      <c r="O46" s="61"/>
      <c r="P46" s="75">
        <f>M46</f>
        <v>44081</v>
      </c>
      <c r="Q46" s="44">
        <f>SUM(C227:C233)</f>
        <v>3799</v>
      </c>
      <c r="R46" s="44">
        <f t="shared" ref="R46:R61" si="17">R45+Q46</f>
        <v>72771</v>
      </c>
      <c r="S46" s="56">
        <f t="shared" si="8"/>
        <v>4.2408331196531389E-2</v>
      </c>
      <c r="T46" s="44">
        <f>SUM(H227:H233)</f>
        <v>82</v>
      </c>
      <c r="U46" s="44">
        <f t="shared" ref="U46:U61" si="18">U45+T46</f>
        <v>1475</v>
      </c>
      <c r="V46" s="62">
        <f t="shared" si="9"/>
        <v>2.0269063225735528E-2</v>
      </c>
      <c r="W46" s="44">
        <f>SUM(F227:F233)</f>
        <v>125070</v>
      </c>
      <c r="X46" s="39">
        <f t="shared" si="5"/>
        <v>1715960</v>
      </c>
      <c r="Y46" s="30"/>
      <c r="Z46" s="51">
        <f>Z45+$AA$41</f>
        <v>2.7</v>
      </c>
      <c r="AA46" s="25">
        <f>AA45+AB46*$AA$41</f>
        <v>49.997443117476763</v>
      </c>
      <c r="AB46" s="26">
        <f>-$AC$35*AA45*AC45</f>
        <v>-1.158743166749434E-3</v>
      </c>
      <c r="AC46" s="25">
        <f>AC45+AD46*$AA$41</f>
        <v>1.9204502484307905E-3</v>
      </c>
      <c r="AD46" s="27">
        <f>$AC$35*AA45*AC45-$AC$36*AC45</f>
        <v>4.171250836314341E-4</v>
      </c>
      <c r="AE46" s="33"/>
      <c r="AF46" s="51">
        <f>AF45+$AG$41</f>
        <v>1.1099999999999999</v>
      </c>
      <c r="AG46" s="79"/>
      <c r="AH46" s="23"/>
      <c r="AI46" s="63"/>
      <c r="AJ46" s="46"/>
      <c r="AK46" s="36"/>
      <c r="AL46" s="51">
        <f>AL45+$AM$41</f>
        <v>1.5</v>
      </c>
      <c r="AM46" s="23"/>
      <c r="AN46" s="23"/>
      <c r="AO46" s="63"/>
      <c r="AP46" s="46"/>
      <c r="AQ46" s="5"/>
      <c r="AR46" s="51">
        <f>AR45+$AS$41</f>
        <v>0.72</v>
      </c>
      <c r="AS46" s="23"/>
      <c r="AT46" s="23"/>
      <c r="AU46" s="63">
        <v>0</v>
      </c>
      <c r="AV46" s="46"/>
      <c r="AW46" s="30"/>
      <c r="AX46" s="19">
        <f>AX45+$AS$41</f>
        <v>0.72</v>
      </c>
      <c r="AY46" s="23"/>
      <c r="AZ46" s="23"/>
      <c r="BA46" s="63"/>
      <c r="BB46" s="46"/>
      <c r="BC46" s="36"/>
      <c r="BD46" s="19">
        <f>BD45+$BE$41</f>
        <v>0.60000000000000009</v>
      </c>
      <c r="BE46" s="23"/>
      <c r="BF46" s="23"/>
      <c r="BG46" s="63"/>
      <c r="BH46" s="46"/>
      <c r="BI46" s="73"/>
      <c r="BJ46" s="19">
        <f>BJ45+$BK$41</f>
        <v>1.3800000000000001</v>
      </c>
      <c r="BK46" s="23"/>
      <c r="BL46" s="23"/>
      <c r="BM46" s="63"/>
      <c r="BN46" s="46"/>
      <c r="BO46" s="73"/>
      <c r="BP46" s="19">
        <f>BP45+$BK$41</f>
        <v>1.3800000000000001</v>
      </c>
      <c r="BQ46" s="23"/>
      <c r="BR46" s="23"/>
      <c r="BS46" s="63"/>
      <c r="BT46" s="46"/>
      <c r="BU46" s="99"/>
      <c r="BV46" s="19">
        <f>BV45+$BK$41</f>
        <v>1.3800000000000001</v>
      </c>
      <c r="BW46" s="23"/>
      <c r="BX46" s="23"/>
      <c r="BY46" s="63"/>
      <c r="BZ46" s="46"/>
      <c r="CA46" s="30"/>
      <c r="CB46" s="21">
        <f>CB45+$AA$41</f>
        <v>2.7</v>
      </c>
      <c r="CC46" s="64">
        <f>AC49</f>
        <v>3.6877412132828944E-3</v>
      </c>
      <c r="CD46" s="64">
        <f>AI49</f>
        <v>0</v>
      </c>
      <c r="CE46" s="64">
        <f>AO49</f>
        <v>0</v>
      </c>
      <c r="CF46" s="63">
        <f>AU49</f>
        <v>0</v>
      </c>
      <c r="CG46" s="63">
        <f>BA49</f>
        <v>0</v>
      </c>
      <c r="CH46" s="63">
        <f>BG49</f>
        <v>0</v>
      </c>
      <c r="CI46" s="63">
        <f>BM49</f>
        <v>0</v>
      </c>
      <c r="CJ46" s="63">
        <f>BS49</f>
        <v>0</v>
      </c>
      <c r="CK46" s="64">
        <f>SUM(CC46:CJ46)</f>
        <v>3.6877412132828944E-3</v>
      </c>
      <c r="CL46" s="36"/>
    </row>
    <row r="47" spans="2:90" x14ac:dyDescent="0.65">
      <c r="B47" s="45">
        <v>43896</v>
      </c>
      <c r="C47" s="39">
        <f t="shared" si="12"/>
        <v>53</v>
      </c>
      <c r="D47" s="46">
        <v>366</v>
      </c>
      <c r="E47" s="52">
        <f t="shared" si="13"/>
        <v>4.8956661316211875E-2</v>
      </c>
      <c r="F47" s="39">
        <f t="shared" si="14"/>
        <v>699</v>
      </c>
      <c r="G47" s="46">
        <v>7476</v>
      </c>
      <c r="H47" s="47">
        <f t="shared" si="15"/>
        <v>0</v>
      </c>
      <c r="I47" s="46">
        <v>6</v>
      </c>
      <c r="J47" s="53">
        <f t="shared" si="16"/>
        <v>1.6393442622950821E-2</v>
      </c>
      <c r="L47" s="28">
        <v>36</v>
      </c>
      <c r="M47" s="75">
        <v>44088</v>
      </c>
      <c r="N47" s="23">
        <f t="shared" si="4"/>
        <v>3.4390000000000001</v>
      </c>
      <c r="O47" s="61"/>
      <c r="P47" s="75">
        <f>M47</f>
        <v>44088</v>
      </c>
      <c r="Q47" s="44">
        <f>SUM(C234:C240)</f>
        <v>3439</v>
      </c>
      <c r="R47" s="44">
        <f t="shared" si="17"/>
        <v>76210</v>
      </c>
      <c r="S47" s="56">
        <f t="shared" si="8"/>
        <v>4.1362144817981596E-2</v>
      </c>
      <c r="T47" s="44">
        <f>SUM(H234:H240)</f>
        <v>61</v>
      </c>
      <c r="U47" s="44">
        <f t="shared" si="18"/>
        <v>1536</v>
      </c>
      <c r="V47" s="62">
        <f t="shared" si="9"/>
        <v>2.0154835323448365E-2</v>
      </c>
      <c r="W47" s="44">
        <f>SUM(F234:F240)</f>
        <v>126546</v>
      </c>
      <c r="X47" s="39">
        <f t="shared" si="5"/>
        <v>1842506</v>
      </c>
      <c r="Y47" s="30"/>
      <c r="Z47" s="51">
        <f>Z46+$AA$41</f>
        <v>3.6</v>
      </c>
      <c r="AA47" s="25">
        <f>AA46+AB47*$AA$41</f>
        <v>49.996146879849007</v>
      </c>
      <c r="AB47" s="26">
        <f>-$AC$35*AA46*AC46</f>
        <v>-1.4402640308379382E-3</v>
      </c>
      <c r="AC47" s="25">
        <f>AC46+AD47*$AA$41</f>
        <v>2.3870533688628336E-3</v>
      </c>
      <c r="AD47" s="27">
        <f>$AC$35*AA46*AC46-$AC$36*AC46</f>
        <v>5.184479115911589E-4</v>
      </c>
      <c r="AE47" s="33"/>
      <c r="AF47" s="51">
        <f>AF46+$AG$41</f>
        <v>1.48</v>
      </c>
      <c r="AG47" s="79"/>
      <c r="AH47" s="23"/>
      <c r="AI47" s="63"/>
      <c r="AJ47" s="46"/>
      <c r="AK47" s="36"/>
      <c r="AL47" s="51">
        <f>AL46+$AM$41</f>
        <v>2</v>
      </c>
      <c r="AM47" s="23"/>
      <c r="AN47" s="23"/>
      <c r="AO47" s="63"/>
      <c r="AP47" s="46"/>
      <c r="AQ47" s="5"/>
      <c r="AR47" s="51">
        <f>AR46+$AS$41</f>
        <v>0.96</v>
      </c>
      <c r="AS47" s="23"/>
      <c r="AT47" s="23"/>
      <c r="AU47" s="63">
        <v>0</v>
      </c>
      <c r="AV47" s="46"/>
      <c r="AW47" s="30"/>
      <c r="AX47" s="19">
        <f>AX46+$AS$41</f>
        <v>0.96</v>
      </c>
      <c r="AY47" s="23"/>
      <c r="AZ47" s="23"/>
      <c r="BA47" s="63"/>
      <c r="BB47" s="46"/>
      <c r="BC47" s="36"/>
      <c r="BD47" s="19">
        <f>BD46+$BE$41</f>
        <v>0.8</v>
      </c>
      <c r="BE47" s="23"/>
      <c r="BF47" s="23"/>
      <c r="BG47" s="63"/>
      <c r="BH47" s="46"/>
      <c r="BI47" s="73"/>
      <c r="BJ47" s="19">
        <f>BJ46+$BK$41</f>
        <v>1.84</v>
      </c>
      <c r="BK47" s="23"/>
      <c r="BL47" s="23"/>
      <c r="BM47" s="63"/>
      <c r="BN47" s="46"/>
      <c r="BO47" s="73"/>
      <c r="BP47" s="19">
        <f>BP46+$BK$41</f>
        <v>1.84</v>
      </c>
      <c r="BQ47" s="23"/>
      <c r="BR47" s="23"/>
      <c r="BS47" s="63"/>
      <c r="BT47" s="46"/>
      <c r="BU47" s="99"/>
      <c r="BV47" s="19">
        <f>BV46+$BK$41</f>
        <v>1.84</v>
      </c>
      <c r="BW47" s="23"/>
      <c r="BX47" s="23"/>
      <c r="BY47" s="63"/>
      <c r="BZ47" s="46"/>
      <c r="CA47" s="30"/>
      <c r="CB47" s="21">
        <f>CB46+$AA$41</f>
        <v>3.6</v>
      </c>
      <c r="CC47" s="64">
        <f>AC50</f>
        <v>4.5834905995590066E-3</v>
      </c>
      <c r="CD47" s="64">
        <f>AI50</f>
        <v>0</v>
      </c>
      <c r="CE47" s="64">
        <f>AO50</f>
        <v>0</v>
      </c>
      <c r="CF47" s="63">
        <f>AU50</f>
        <v>0</v>
      </c>
      <c r="CG47" s="63">
        <f>BA50</f>
        <v>0</v>
      </c>
      <c r="CH47" s="63">
        <f>BG50</f>
        <v>0</v>
      </c>
      <c r="CI47" s="63">
        <f>BM50</f>
        <v>0</v>
      </c>
      <c r="CJ47" s="63">
        <f>BS50</f>
        <v>0</v>
      </c>
      <c r="CK47" s="64">
        <f>SUM(CC47:CJ47)</f>
        <v>4.5834905995590066E-3</v>
      </c>
      <c r="CL47" s="75">
        <f>P14</f>
        <v>43857</v>
      </c>
    </row>
    <row r="48" spans="2:90" x14ac:dyDescent="0.65">
      <c r="B48" s="45">
        <v>43897</v>
      </c>
      <c r="C48" s="39">
        <f t="shared" si="12"/>
        <v>42</v>
      </c>
      <c r="D48" s="46">
        <v>408</v>
      </c>
      <c r="E48" s="52">
        <f t="shared" si="13"/>
        <v>5.0815792751276623E-2</v>
      </c>
      <c r="F48" s="39">
        <f t="shared" si="14"/>
        <v>553</v>
      </c>
      <c r="G48" s="46">
        <v>8029</v>
      </c>
      <c r="H48" s="47">
        <f t="shared" si="15"/>
        <v>0</v>
      </c>
      <c r="I48" s="46">
        <v>6</v>
      </c>
      <c r="J48" s="53">
        <f t="shared" si="16"/>
        <v>1.4705882352941176E-2</v>
      </c>
      <c r="L48" s="28">
        <v>37</v>
      </c>
      <c r="M48" s="75">
        <v>44095</v>
      </c>
      <c r="N48" s="23">
        <f t="shared" si="4"/>
        <v>3.0329999999999999</v>
      </c>
      <c r="O48" s="61"/>
      <c r="P48" s="75">
        <f>M48</f>
        <v>44095</v>
      </c>
      <c r="Q48" s="44">
        <f>SUM(C241:C247)</f>
        <v>3033</v>
      </c>
      <c r="R48" s="44">
        <f t="shared" si="17"/>
        <v>79243</v>
      </c>
      <c r="S48" s="56">
        <f t="shared" ref="S48:S71" si="19">R48/X48</f>
        <v>4.0611423759858427E-2</v>
      </c>
      <c r="T48" s="44">
        <f>SUM(H241:H247)</f>
        <v>45</v>
      </c>
      <c r="U48" s="44">
        <f t="shared" si="18"/>
        <v>1581</v>
      </c>
      <c r="V48" s="62">
        <f t="shared" ref="V48:V71" si="20">U48/R48</f>
        <v>1.995128907285186E-2</v>
      </c>
      <c r="W48" s="44">
        <f>SUM(F241:F247)</f>
        <v>108743</v>
      </c>
      <c r="X48" s="39">
        <f t="shared" si="5"/>
        <v>1951249</v>
      </c>
      <c r="Y48" s="30"/>
      <c r="Z48" s="51">
        <f>Z47+$AA$41</f>
        <v>4.5</v>
      </c>
      <c r="AA48" s="25">
        <f>AA47+AB48*$AA$41</f>
        <v>49.994535742992674</v>
      </c>
      <c r="AB48" s="26">
        <f>-$AC$35*AA47*AC47</f>
        <v>-1.7901520625955693E-3</v>
      </c>
      <c r="AC48" s="25">
        <f>AC47+AD48*$AA$41</f>
        <v>2.9669831698501022E-3</v>
      </c>
      <c r="AD48" s="27">
        <f>$AC$35*AA47*AC47-$AC$36*AC47</f>
        <v>6.4436644554140927E-4</v>
      </c>
      <c r="AE48" s="33"/>
      <c r="AF48" s="51">
        <f>AF47+$AG$41</f>
        <v>1.85</v>
      </c>
      <c r="AG48" s="79"/>
      <c r="AH48" s="23"/>
      <c r="AI48" s="63"/>
      <c r="AJ48" s="46"/>
      <c r="AK48" s="36"/>
      <c r="AL48" s="51">
        <f>AL47+$AM$41</f>
        <v>2.5</v>
      </c>
      <c r="AM48" s="23"/>
      <c r="AN48" s="23"/>
      <c r="AO48" s="63"/>
      <c r="AP48" s="46"/>
      <c r="AQ48" s="5"/>
      <c r="AR48" s="51">
        <f>AR47+$AS$41</f>
        <v>1.2</v>
      </c>
      <c r="AS48" s="23"/>
      <c r="AT48" s="23"/>
      <c r="AU48" s="63">
        <v>0</v>
      </c>
      <c r="AV48" s="46"/>
      <c r="AW48" s="30"/>
      <c r="AX48" s="19">
        <f>AX47+$AS$41</f>
        <v>1.2</v>
      </c>
      <c r="AY48" s="23"/>
      <c r="AZ48" s="23"/>
      <c r="BA48" s="63"/>
      <c r="BB48" s="46"/>
      <c r="BC48" s="36"/>
      <c r="BD48" s="19">
        <f>BD47+$BE$41</f>
        <v>1</v>
      </c>
      <c r="BE48" s="23"/>
      <c r="BF48" s="23"/>
      <c r="BG48" s="63"/>
      <c r="BH48" s="46"/>
      <c r="BI48" s="73"/>
      <c r="BJ48" s="19">
        <f>BJ47+$BK$41</f>
        <v>2.3000000000000003</v>
      </c>
      <c r="BK48" s="23"/>
      <c r="BL48" s="23"/>
      <c r="BM48" s="63"/>
      <c r="BN48" s="46"/>
      <c r="BO48" s="73"/>
      <c r="BP48" s="19">
        <f>BP47+$BK$41</f>
        <v>2.3000000000000003</v>
      </c>
      <c r="BQ48" s="23"/>
      <c r="BR48" s="23"/>
      <c r="BS48" s="63"/>
      <c r="BT48" s="46"/>
      <c r="BU48" s="99"/>
      <c r="BV48" s="19">
        <f>BV47+$BK$41</f>
        <v>2.3000000000000003</v>
      </c>
      <c r="BW48" s="23"/>
      <c r="BX48" s="23"/>
      <c r="BY48" s="63"/>
      <c r="BZ48" s="46"/>
      <c r="CA48" s="30"/>
      <c r="CB48" s="21">
        <f>CB47+$AA$41</f>
        <v>4.5</v>
      </c>
      <c r="CC48" s="64">
        <f>AC51</f>
        <v>5.6966627910328563E-3</v>
      </c>
      <c r="CD48" s="64">
        <f>AI51</f>
        <v>0</v>
      </c>
      <c r="CE48" s="64">
        <f>AO51</f>
        <v>0</v>
      </c>
      <c r="CF48" s="63">
        <f>AU51</f>
        <v>0</v>
      </c>
      <c r="CG48" s="63">
        <f>BA51</f>
        <v>0</v>
      </c>
      <c r="CH48" s="63">
        <f>BG51</f>
        <v>0</v>
      </c>
      <c r="CI48" s="63">
        <f>BM51</f>
        <v>0</v>
      </c>
      <c r="CJ48" s="63">
        <f>BS51</f>
        <v>0</v>
      </c>
      <c r="CK48" s="64">
        <f>SUM(CC48:CJ48)</f>
        <v>5.6966627910328563E-3</v>
      </c>
      <c r="CL48" s="36"/>
    </row>
    <row r="49" spans="2:90" x14ac:dyDescent="0.65">
      <c r="B49" s="45">
        <v>43898</v>
      </c>
      <c r="C49" s="39">
        <f t="shared" si="12"/>
        <v>30</v>
      </c>
      <c r="D49" s="47">
        <v>438</v>
      </c>
      <c r="E49" s="52">
        <f t="shared" si="13"/>
        <v>5.3571428571428568E-2</v>
      </c>
      <c r="F49" s="39">
        <f t="shared" si="14"/>
        <v>147</v>
      </c>
      <c r="G49" s="47">
        <v>8176</v>
      </c>
      <c r="H49" s="47">
        <f t="shared" si="15"/>
        <v>0</v>
      </c>
      <c r="I49" s="47">
        <v>6</v>
      </c>
      <c r="J49" s="53">
        <f t="shared" si="16"/>
        <v>1.3698630136986301E-2</v>
      </c>
      <c r="L49" s="28">
        <v>38</v>
      </c>
      <c r="M49" s="75">
        <v>44102</v>
      </c>
      <c r="N49" s="23">
        <f t="shared" si="4"/>
        <v>3.649</v>
      </c>
      <c r="O49" s="61"/>
      <c r="P49" s="75">
        <f>M49</f>
        <v>44102</v>
      </c>
      <c r="Q49" s="44">
        <f>SUM(C248:C254)</f>
        <v>3649</v>
      </c>
      <c r="R49" s="44">
        <f t="shared" si="17"/>
        <v>82892</v>
      </c>
      <c r="S49" s="56">
        <f t="shared" si="19"/>
        <v>3.8267307009594527E-2</v>
      </c>
      <c r="T49" s="44">
        <f>SUM(H248:H254)</f>
        <v>52</v>
      </c>
      <c r="U49" s="44">
        <f t="shared" si="18"/>
        <v>1633</v>
      </c>
      <c r="V49" s="62">
        <f t="shared" si="20"/>
        <v>1.9700332963374027E-2</v>
      </c>
      <c r="W49" s="44">
        <f>SUM(F248:F254)</f>
        <v>214882</v>
      </c>
      <c r="X49" s="39">
        <f t="shared" si="5"/>
        <v>2166131</v>
      </c>
      <c r="Y49" s="30"/>
      <c r="Z49" s="51">
        <f>Z48+$AA$41</f>
        <v>5.4</v>
      </c>
      <c r="AA49" s="25">
        <f>AA48+AB49*$AA$41</f>
        <v>49.992533248219864</v>
      </c>
      <c r="AB49" s="26">
        <f>-$AC$35*AA48*AC48</f>
        <v>-2.2249941920089293E-3</v>
      </c>
      <c r="AC49" s="25">
        <f>AC48+AD49*$AA$41</f>
        <v>3.6877412132828944E-3</v>
      </c>
      <c r="AD49" s="27">
        <f>$AC$35*AA48*AC48-$AC$36*AC48</f>
        <v>8.0084227048088028E-4</v>
      </c>
      <c r="AE49" s="33"/>
      <c r="AF49" s="51">
        <f>AF48+$AG$41</f>
        <v>2.2200000000000002</v>
      </c>
      <c r="AG49" s="79"/>
      <c r="AH49" s="23"/>
      <c r="AI49" s="63"/>
      <c r="AJ49" s="46"/>
      <c r="AK49" s="36"/>
      <c r="AL49" s="51">
        <f>AL48+$AM$41</f>
        <v>3</v>
      </c>
      <c r="AM49" s="23"/>
      <c r="AN49" s="23"/>
      <c r="AO49" s="63"/>
      <c r="AP49" s="46"/>
      <c r="AQ49" s="5"/>
      <c r="AR49" s="51">
        <f>AR48+$AS$41</f>
        <v>1.44</v>
      </c>
      <c r="AS49" s="23"/>
      <c r="AT49" s="23"/>
      <c r="AU49" s="63">
        <v>0</v>
      </c>
      <c r="AV49" s="46"/>
      <c r="AW49" s="30"/>
      <c r="AX49" s="19">
        <f>AX48+$AS$41</f>
        <v>1.44</v>
      </c>
      <c r="AY49" s="23"/>
      <c r="AZ49" s="23"/>
      <c r="BA49" s="63"/>
      <c r="BB49" s="46"/>
      <c r="BC49" s="36"/>
      <c r="BD49" s="19">
        <f>BD48+$BE$41</f>
        <v>1.2</v>
      </c>
      <c r="BE49" s="23"/>
      <c r="BF49" s="23"/>
      <c r="BG49" s="63"/>
      <c r="BH49" s="46"/>
      <c r="BI49" s="73"/>
      <c r="BJ49" s="19">
        <f>BJ48+$BK$41</f>
        <v>2.7600000000000002</v>
      </c>
      <c r="BK49" s="23"/>
      <c r="BL49" s="23"/>
      <c r="BM49" s="63"/>
      <c r="BN49" s="46"/>
      <c r="BO49" s="73"/>
      <c r="BP49" s="19">
        <f>BP48+$BK$41</f>
        <v>2.7600000000000002</v>
      </c>
      <c r="BQ49" s="23"/>
      <c r="BR49" s="23"/>
      <c r="BS49" s="63"/>
      <c r="BT49" s="46"/>
      <c r="BU49" s="99"/>
      <c r="BV49" s="19">
        <f>BV48+$BK$41</f>
        <v>2.7600000000000002</v>
      </c>
      <c r="BW49" s="23"/>
      <c r="BX49" s="23"/>
      <c r="BY49" s="63"/>
      <c r="BZ49" s="46"/>
      <c r="CA49" s="30"/>
      <c r="CB49" s="21">
        <f>CB48+$AA$41</f>
        <v>5.4</v>
      </c>
      <c r="CC49" s="64">
        <f>AC52</f>
        <v>7.0799483284733136E-3</v>
      </c>
      <c r="CD49" s="64">
        <f>AI52</f>
        <v>0</v>
      </c>
      <c r="CE49" s="64">
        <f>AO52</f>
        <v>0</v>
      </c>
      <c r="CF49" s="63">
        <f>AU52</f>
        <v>0</v>
      </c>
      <c r="CG49" s="63">
        <f>BA52</f>
        <v>0</v>
      </c>
      <c r="CH49" s="63">
        <f>BG52</f>
        <v>0</v>
      </c>
      <c r="CI49" s="63">
        <f>BM52</f>
        <v>0</v>
      </c>
      <c r="CJ49" s="63">
        <f>BS52</f>
        <v>0</v>
      </c>
      <c r="CK49" s="64">
        <f>SUM(CC49:CJ49)</f>
        <v>7.0799483284733136E-3</v>
      </c>
      <c r="CL49" s="36"/>
    </row>
    <row r="50" spans="2:90" x14ac:dyDescent="0.65">
      <c r="B50" s="45">
        <v>43899</v>
      </c>
      <c r="C50" s="39">
        <f t="shared" si="12"/>
        <v>19</v>
      </c>
      <c r="D50" s="47">
        <v>457</v>
      </c>
      <c r="E50" s="52">
        <f t="shared" si="13"/>
        <v>5.5153270576876662E-2</v>
      </c>
      <c r="F50" s="39">
        <f t="shared" si="14"/>
        <v>110</v>
      </c>
      <c r="G50" s="47">
        <v>8286</v>
      </c>
      <c r="H50" s="47">
        <f t="shared" si="15"/>
        <v>1</v>
      </c>
      <c r="I50" s="47">
        <v>7</v>
      </c>
      <c r="J50" s="53">
        <f t="shared" si="16"/>
        <v>1.5317286652078774E-2</v>
      </c>
      <c r="L50" s="28">
        <v>39</v>
      </c>
      <c r="M50" s="75">
        <v>44109</v>
      </c>
      <c r="N50" s="23">
        <f t="shared" si="4"/>
        <v>3.573</v>
      </c>
      <c r="P50" s="75">
        <f>M50</f>
        <v>44109</v>
      </c>
      <c r="Q50" s="44">
        <f>SUM(C255:C261)</f>
        <v>3573</v>
      </c>
      <c r="R50" s="44">
        <f t="shared" si="17"/>
        <v>86465</v>
      </c>
      <c r="S50" s="56">
        <f t="shared" si="19"/>
        <v>3.7609094210857119E-2</v>
      </c>
      <c r="T50" s="44">
        <f>SUM(H255:H261)</f>
        <v>30</v>
      </c>
      <c r="U50" s="44">
        <f t="shared" si="18"/>
        <v>1663</v>
      </c>
      <c r="V50" s="62">
        <f t="shared" si="20"/>
        <v>1.9233215752038398E-2</v>
      </c>
      <c r="W50" s="44">
        <f>SUM(F255:F261)</f>
        <v>132914</v>
      </c>
      <c r="X50" s="39">
        <f t="shared" si="5"/>
        <v>2299045</v>
      </c>
      <c r="Y50" s="30"/>
      <c r="Z50" s="51">
        <f>Z49+$AA$41</f>
        <v>6.3000000000000007</v>
      </c>
      <c r="AA50" s="25">
        <f>AA49+AB50*$AA$41</f>
        <v>49.99004439462945</v>
      </c>
      <c r="AB50" s="26">
        <f>-$AC$35*AA49*AC49</f>
        <v>-2.7653928782381361E-3</v>
      </c>
      <c r="AC50" s="25">
        <f>AC49+AD50*$AA$41</f>
        <v>4.5834905995590066E-3</v>
      </c>
      <c r="AD50" s="27">
        <f>$AC$35*AA49*AC49-$AC$36*AC49</f>
        <v>9.9527709586234685E-4</v>
      </c>
      <c r="AE50" s="33"/>
      <c r="AF50" s="51">
        <f>AF49+$AG$41</f>
        <v>2.5900000000000003</v>
      </c>
      <c r="AG50" s="79"/>
      <c r="AH50" s="23"/>
      <c r="AI50" s="63"/>
      <c r="AJ50" s="46"/>
      <c r="AK50" s="36"/>
      <c r="AL50" s="51">
        <f>AL49+$AM$41</f>
        <v>3.5</v>
      </c>
      <c r="AM50" s="23"/>
      <c r="AN50" s="23"/>
      <c r="AO50" s="63"/>
      <c r="AP50" s="46"/>
      <c r="AQ50" s="5"/>
      <c r="AR50" s="51">
        <f>AR49+$AS$41</f>
        <v>1.68</v>
      </c>
      <c r="AS50" s="23"/>
      <c r="AT50" s="23"/>
      <c r="AU50" s="63">
        <v>0</v>
      </c>
      <c r="AV50" s="46"/>
      <c r="AW50" s="30"/>
      <c r="AX50" s="19">
        <f>AX49+$AS$41</f>
        <v>1.68</v>
      </c>
      <c r="AY50" s="23"/>
      <c r="AZ50" s="23"/>
      <c r="BA50" s="63"/>
      <c r="BB50" s="46"/>
      <c r="BC50" s="36"/>
      <c r="BD50" s="19">
        <f>BD49+$BE$41</f>
        <v>1.4</v>
      </c>
      <c r="BE50" s="23"/>
      <c r="BF50" s="23"/>
      <c r="BG50" s="63"/>
      <c r="BH50" s="46"/>
      <c r="BI50" s="73"/>
      <c r="BJ50" s="19">
        <f>BJ49+$BK$41</f>
        <v>3.22</v>
      </c>
      <c r="BK50" s="23"/>
      <c r="BL50" s="23"/>
      <c r="BM50" s="63"/>
      <c r="BN50" s="46"/>
      <c r="BO50" s="73"/>
      <c r="BP50" s="19">
        <f>BP49+$BK$41</f>
        <v>3.22</v>
      </c>
      <c r="BQ50" s="23"/>
      <c r="BR50" s="23"/>
      <c r="BS50" s="63"/>
      <c r="BT50" s="46"/>
      <c r="BU50" s="99"/>
      <c r="BV50" s="19">
        <f>BV49+$BK$41</f>
        <v>3.22</v>
      </c>
      <c r="BW50" s="23"/>
      <c r="BX50" s="23"/>
      <c r="BY50" s="63"/>
      <c r="BZ50" s="46"/>
      <c r="CA50" s="30"/>
      <c r="CB50" s="21">
        <f>CB49+$AA$41</f>
        <v>6.3000000000000007</v>
      </c>
      <c r="CC50" s="64">
        <f>AC53</f>
        <v>8.798761142594938E-3</v>
      </c>
      <c r="CD50" s="64">
        <f>AI53</f>
        <v>0</v>
      </c>
      <c r="CE50" s="64">
        <f>AO53</f>
        <v>0</v>
      </c>
      <c r="CF50" s="63">
        <f>AU53</f>
        <v>0</v>
      </c>
      <c r="CG50" s="63">
        <f>BA53</f>
        <v>0</v>
      </c>
      <c r="CH50" s="63">
        <f>BG53</f>
        <v>0</v>
      </c>
      <c r="CI50" s="63">
        <f>BM53</f>
        <v>0</v>
      </c>
      <c r="CJ50" s="63">
        <f>BS53</f>
        <v>0</v>
      </c>
      <c r="CK50" s="64">
        <f>SUM(CC50:CJ50)</f>
        <v>8.798761142594938E-3</v>
      </c>
      <c r="CL50" s="75">
        <f>P15</f>
        <v>43864</v>
      </c>
    </row>
    <row r="51" spans="2:90" x14ac:dyDescent="0.65">
      <c r="B51" s="45">
        <v>43900</v>
      </c>
      <c r="C51" s="39">
        <f t="shared" si="12"/>
        <v>46</v>
      </c>
      <c r="D51" s="47">
        <v>503</v>
      </c>
      <c r="E51" s="52">
        <f t="shared" si="13"/>
        <v>5.2395833333333336E-2</v>
      </c>
      <c r="F51" s="39">
        <f t="shared" si="14"/>
        <v>1314</v>
      </c>
      <c r="G51" s="47">
        <v>9600</v>
      </c>
      <c r="H51" s="47">
        <f t="shared" si="15"/>
        <v>2</v>
      </c>
      <c r="I51" s="47">
        <v>9</v>
      </c>
      <c r="J51" s="53">
        <f t="shared" si="16"/>
        <v>1.7892644135188866E-2</v>
      </c>
      <c r="L51" s="28">
        <v>40</v>
      </c>
      <c r="M51" s="75">
        <v>44116</v>
      </c>
      <c r="N51" s="23">
        <f t="shared" si="4"/>
        <v>3.7440000000000002</v>
      </c>
      <c r="P51" s="75">
        <f>M51</f>
        <v>44116</v>
      </c>
      <c r="Q51" s="44">
        <f>SUM(C262:C268)</f>
        <v>3744</v>
      </c>
      <c r="R51" s="44">
        <f t="shared" si="17"/>
        <v>90209</v>
      </c>
      <c r="S51" s="56">
        <f t="shared" si="19"/>
        <v>3.7067139478934037E-2</v>
      </c>
      <c r="T51" s="44">
        <f>SUM(H262:H268)</f>
        <v>43</v>
      </c>
      <c r="U51" s="44">
        <f t="shared" si="18"/>
        <v>1706</v>
      </c>
      <c r="V51" s="62">
        <f t="shared" si="20"/>
        <v>1.8911638528306487E-2</v>
      </c>
      <c r="W51" s="44">
        <f>SUM(F262:F268)</f>
        <v>134620</v>
      </c>
      <c r="X51" s="39">
        <f t="shared" si="5"/>
        <v>2433665</v>
      </c>
      <c r="Y51" s="30"/>
      <c r="Z51" s="51">
        <f>Z50+$AA$41</f>
        <v>7.2000000000000011</v>
      </c>
      <c r="AA51" s="25">
        <f>AA50+AB51*$AA$41</f>
        <v>49.986951154498968</v>
      </c>
      <c r="AB51" s="26">
        <f>-$AC$35*AA50*AC50</f>
        <v>-3.4369334783148223E-3</v>
      </c>
      <c r="AC51" s="25">
        <f>AC50+AD51*$AA$41</f>
        <v>5.6966627910328563E-3</v>
      </c>
      <c r="AD51" s="27">
        <f>$AC$35*AA50*AC50-$AC$36*AC50</f>
        <v>1.2368579905264994E-3</v>
      </c>
      <c r="AE51" s="33"/>
      <c r="AF51" s="51">
        <f>AF50+$AG$41</f>
        <v>2.9600000000000004</v>
      </c>
      <c r="AG51" s="79"/>
      <c r="AH51" s="23"/>
      <c r="AI51" s="63"/>
      <c r="AJ51" s="46"/>
      <c r="AK51" s="36"/>
      <c r="AL51" s="51">
        <f>AL50+$AM$41</f>
        <v>4</v>
      </c>
      <c r="AM51" s="23"/>
      <c r="AN51" s="23"/>
      <c r="AO51" s="63"/>
      <c r="AP51" s="46"/>
      <c r="AQ51" s="5"/>
      <c r="AR51" s="51">
        <f>AR50+$AS$41</f>
        <v>1.92</v>
      </c>
      <c r="AS51" s="23"/>
      <c r="AT51" s="23"/>
      <c r="AU51" s="63">
        <v>0</v>
      </c>
      <c r="AV51" s="46"/>
      <c r="AW51" s="30"/>
      <c r="AX51" s="19">
        <f>AX50+$AS$41</f>
        <v>1.92</v>
      </c>
      <c r="AY51" s="23"/>
      <c r="AZ51" s="23"/>
      <c r="BA51" s="63"/>
      <c r="BB51" s="46"/>
      <c r="BC51" s="36"/>
      <c r="BD51" s="19">
        <f>BD50+$BE$41</f>
        <v>1.5999999999999999</v>
      </c>
      <c r="BE51" s="23"/>
      <c r="BF51" s="23"/>
      <c r="BG51" s="63"/>
      <c r="BH51" s="46"/>
      <c r="BI51" s="73"/>
      <c r="BJ51" s="19">
        <f>BJ50+$BK$41</f>
        <v>3.68</v>
      </c>
      <c r="BK51" s="23"/>
      <c r="BL51" s="23"/>
      <c r="BM51" s="63"/>
      <c r="BN51" s="46"/>
      <c r="BO51" s="73"/>
      <c r="BP51" s="19">
        <f>BP50+$BK$41</f>
        <v>3.68</v>
      </c>
      <c r="BQ51" s="23"/>
      <c r="BR51" s="23"/>
      <c r="BS51" s="63"/>
      <c r="BT51" s="46"/>
      <c r="BU51" s="99"/>
      <c r="BV51" s="19">
        <f>BV50+$BK$41</f>
        <v>3.68</v>
      </c>
      <c r="BW51" s="23"/>
      <c r="BX51" s="23"/>
      <c r="BY51" s="63"/>
      <c r="BZ51" s="46"/>
      <c r="CA51" s="30"/>
      <c r="CB51" s="21">
        <f>CB50+$AA$41</f>
        <v>7.2000000000000011</v>
      </c>
      <c r="CC51" s="64">
        <f>AC54</f>
        <v>1.0934286014419484E-2</v>
      </c>
      <c r="CD51" s="64">
        <f>AI54</f>
        <v>0</v>
      </c>
      <c r="CE51" s="64">
        <f>AO54</f>
        <v>0</v>
      </c>
      <c r="CF51" s="63">
        <f>AU54</f>
        <v>0</v>
      </c>
      <c r="CG51" s="63">
        <f>BA54</f>
        <v>0</v>
      </c>
      <c r="CH51" s="63">
        <f>BG54</f>
        <v>0</v>
      </c>
      <c r="CI51" s="63">
        <f>BM54</f>
        <v>0</v>
      </c>
      <c r="CJ51" s="63">
        <f>BS54</f>
        <v>0</v>
      </c>
      <c r="CK51" s="64">
        <f>SUM(CC51:CJ51)</f>
        <v>1.0934286014419484E-2</v>
      </c>
      <c r="CL51" s="36"/>
    </row>
    <row r="52" spans="2:90" x14ac:dyDescent="0.65">
      <c r="B52" s="45">
        <v>43901</v>
      </c>
      <c r="C52" s="39">
        <f t="shared" si="12"/>
        <v>50</v>
      </c>
      <c r="D52" s="47">
        <v>553</v>
      </c>
      <c r="E52" s="52">
        <f t="shared" si="13"/>
        <v>5.5167597765363126E-2</v>
      </c>
      <c r="F52" s="39">
        <f t="shared" si="14"/>
        <v>424</v>
      </c>
      <c r="G52" s="47">
        <v>10024</v>
      </c>
      <c r="H52" s="47">
        <f t="shared" si="15"/>
        <v>3</v>
      </c>
      <c r="I52" s="47">
        <v>12</v>
      </c>
      <c r="J52" s="53">
        <f t="shared" si="16"/>
        <v>2.1699819168173599E-2</v>
      </c>
      <c r="L52" s="28">
        <v>41</v>
      </c>
      <c r="M52" s="75">
        <v>44123</v>
      </c>
      <c r="N52" s="23">
        <f t="shared" si="4"/>
        <v>3.8780000000000001</v>
      </c>
      <c r="O52" s="61"/>
      <c r="P52" s="75">
        <f>M52</f>
        <v>44123</v>
      </c>
      <c r="Q52" s="44">
        <f>SUM(C269:C275)</f>
        <v>3878</v>
      </c>
      <c r="R52" s="44">
        <f t="shared" si="17"/>
        <v>94087</v>
      </c>
      <c r="S52" s="56">
        <f t="shared" si="19"/>
        <v>3.6560008859547036E-2</v>
      </c>
      <c r="T52" s="44">
        <f>SUM(H269:H275)</f>
        <v>41</v>
      </c>
      <c r="U52" s="44">
        <f t="shared" si="18"/>
        <v>1747</v>
      </c>
      <c r="V52" s="62">
        <f t="shared" si="20"/>
        <v>1.8567921179334021E-2</v>
      </c>
      <c r="W52" s="44">
        <f>SUM(F269:F275)</f>
        <v>139830</v>
      </c>
      <c r="X52" s="39">
        <f t="shared" si="5"/>
        <v>2573495</v>
      </c>
      <c r="Y52" s="30"/>
      <c r="Z52" s="51">
        <f>Z51+$AA$41</f>
        <v>8.1000000000000014</v>
      </c>
      <c r="AA52" s="25">
        <f>AA51+AB52*$AA$41</f>
        <v>49.983106910635804</v>
      </c>
      <c r="AB52" s="26">
        <f>-$AC$35*AA51*AC51</f>
        <v>-4.2713820701851674E-3</v>
      </c>
      <c r="AC52" s="25">
        <f>AC51+AD52*$AA$41</f>
        <v>7.0799483284733136E-3</v>
      </c>
      <c r="AD52" s="27">
        <f>$AC$35*AA51*AC51-$AC$36*AC51</f>
        <v>1.5369839304893965E-3</v>
      </c>
      <c r="AE52" s="33"/>
      <c r="AF52" s="51">
        <f>AF51+$AG$41</f>
        <v>3.3300000000000005</v>
      </c>
      <c r="AG52" s="79"/>
      <c r="AH52" s="23"/>
      <c r="AI52" s="63"/>
      <c r="AJ52" s="46"/>
      <c r="AK52" s="36"/>
      <c r="AL52" s="51">
        <f>AL51+$AM$41</f>
        <v>4.5</v>
      </c>
      <c r="AM52" s="23"/>
      <c r="AN52" s="23"/>
      <c r="AO52" s="63"/>
      <c r="AP52" s="46"/>
      <c r="AQ52" s="5"/>
      <c r="AR52" s="51">
        <f>AR51+$AS$41</f>
        <v>2.16</v>
      </c>
      <c r="AS52" s="23"/>
      <c r="AT52" s="23"/>
      <c r="AU52" s="63">
        <v>0</v>
      </c>
      <c r="AV52" s="46"/>
      <c r="AW52" s="30"/>
      <c r="AX52" s="19">
        <f>AX51+$AS$41</f>
        <v>2.16</v>
      </c>
      <c r="AY52" s="23"/>
      <c r="AZ52" s="23"/>
      <c r="BA52" s="63"/>
      <c r="BB52" s="46"/>
      <c r="BC52" s="36"/>
      <c r="BD52" s="19">
        <f>BD51+$BE$41</f>
        <v>1.7999999999999998</v>
      </c>
      <c r="BE52" s="23"/>
      <c r="BF52" s="23"/>
      <c r="BG52" s="63"/>
      <c r="BH52" s="46"/>
      <c r="BI52" s="73"/>
      <c r="BJ52" s="19">
        <f>BJ51+$BK$41</f>
        <v>4.1400000000000006</v>
      </c>
      <c r="BK52" s="23"/>
      <c r="BL52" s="23"/>
      <c r="BM52" s="63"/>
      <c r="BN52" s="46"/>
      <c r="BO52" s="73"/>
      <c r="BP52" s="19">
        <f>BP51+$BK$41</f>
        <v>4.1400000000000006</v>
      </c>
      <c r="BQ52" s="23"/>
      <c r="BR52" s="23"/>
      <c r="BS52" s="63"/>
      <c r="BT52" s="46"/>
      <c r="BU52" s="99"/>
      <c r="BV52" s="19">
        <f>BV51+$BK$41</f>
        <v>4.1400000000000006</v>
      </c>
      <c r="BW52" s="23"/>
      <c r="BX52" s="23"/>
      <c r="BY52" s="63"/>
      <c r="BZ52" s="46"/>
      <c r="CA52" s="30"/>
      <c r="CB52" s="21">
        <f>CB51+$AA$41</f>
        <v>8.1000000000000014</v>
      </c>
      <c r="CC52" s="64">
        <f>AC55</f>
        <v>1.3587242363303692E-2</v>
      </c>
      <c r="CD52" s="64">
        <f>AI55</f>
        <v>0</v>
      </c>
      <c r="CE52" s="64">
        <f>AO55</f>
        <v>0</v>
      </c>
      <c r="CF52" s="63">
        <f>AU55</f>
        <v>0</v>
      </c>
      <c r="CG52" s="63">
        <f>BA55</f>
        <v>0</v>
      </c>
      <c r="CH52" s="63">
        <f>BG55</f>
        <v>0</v>
      </c>
      <c r="CI52" s="63">
        <f>BM55</f>
        <v>0</v>
      </c>
      <c r="CJ52" s="63">
        <f>BS55</f>
        <v>0</v>
      </c>
      <c r="CK52" s="64">
        <f>SUM(CC52:CJ52)</f>
        <v>1.3587242363303692E-2</v>
      </c>
      <c r="CL52" s="36"/>
    </row>
    <row r="53" spans="2:90" x14ac:dyDescent="0.65">
      <c r="B53" s="45">
        <v>43902</v>
      </c>
      <c r="C53" s="39">
        <f t="shared" si="12"/>
        <v>49</v>
      </c>
      <c r="D53" s="47">
        <v>602</v>
      </c>
      <c r="E53" s="52">
        <f t="shared" si="13"/>
        <v>5.8990690837824593E-2</v>
      </c>
      <c r="F53" s="39">
        <f t="shared" si="14"/>
        <v>181</v>
      </c>
      <c r="G53" s="47">
        <v>10205</v>
      </c>
      <c r="H53" s="47">
        <f t="shared" si="15"/>
        <v>3</v>
      </c>
      <c r="I53" s="47">
        <v>15</v>
      </c>
      <c r="J53" s="53">
        <f t="shared" si="16"/>
        <v>2.4916943521594685E-2</v>
      </c>
      <c r="L53" s="28">
        <v>42</v>
      </c>
      <c r="M53" s="75">
        <v>44130</v>
      </c>
      <c r="N53" s="23">
        <f t="shared" si="4"/>
        <v>4.6120000000000001</v>
      </c>
      <c r="P53" s="75">
        <f>M53</f>
        <v>44130</v>
      </c>
      <c r="Q53" s="44">
        <f>SUM(C276:C282)</f>
        <v>4612</v>
      </c>
      <c r="R53" s="44">
        <f t="shared" si="17"/>
        <v>98699</v>
      </c>
      <c r="S53" s="56">
        <f t="shared" si="19"/>
        <v>3.626899594128552E-2</v>
      </c>
      <c r="T53" s="44">
        <f>SUM(H276:H282)</f>
        <v>55</v>
      </c>
      <c r="U53" s="44">
        <f t="shared" si="18"/>
        <v>1802</v>
      </c>
      <c r="V53" s="62">
        <f t="shared" si="20"/>
        <v>1.8257530471433348E-2</v>
      </c>
      <c r="W53" s="44">
        <f>SUM(F276:F282)</f>
        <v>147810</v>
      </c>
      <c r="X53" s="39">
        <f t="shared" si="5"/>
        <v>2721305</v>
      </c>
      <c r="Y53" s="30"/>
      <c r="Z53" s="51">
        <f>Z52+$AA$41</f>
        <v>9.0000000000000018</v>
      </c>
      <c r="AA53" s="25">
        <f>AA52+AB53*$AA$41</f>
        <v>49.978329560143784</v>
      </c>
      <c r="AB53" s="26">
        <f>-$AC$35*AA52*AC52</f>
        <v>-5.3081672133578834E-3</v>
      </c>
      <c r="AC53" s="25">
        <f>AC52+AD53*$AA$41</f>
        <v>8.798761142594938E-3</v>
      </c>
      <c r="AD53" s="27">
        <f>$AC$35*AA52*AC52-$AC$36*AC52</f>
        <v>1.9097920156906931E-3</v>
      </c>
      <c r="AE53" s="33"/>
      <c r="AF53" s="51">
        <f>AF52+$AG$41</f>
        <v>3.7000000000000006</v>
      </c>
      <c r="AG53" s="79"/>
      <c r="AH53" s="23"/>
      <c r="AI53" s="63"/>
      <c r="AJ53" s="46"/>
      <c r="AK53" s="36"/>
      <c r="AL53" s="51">
        <f>AL52+$AM$41</f>
        <v>5</v>
      </c>
      <c r="AM53" s="23"/>
      <c r="AN53" s="23"/>
      <c r="AO53" s="63"/>
      <c r="AP53" s="46"/>
      <c r="AQ53" s="5"/>
      <c r="AR53" s="51">
        <f>AR52+$AS$41</f>
        <v>2.4000000000000004</v>
      </c>
      <c r="AS53" s="23"/>
      <c r="AT53" s="23"/>
      <c r="AU53" s="63">
        <v>0</v>
      </c>
      <c r="AV53" s="46"/>
      <c r="AW53" s="30"/>
      <c r="AX53" s="19">
        <f>AX52+$AS$41</f>
        <v>2.4000000000000004</v>
      </c>
      <c r="AY53" s="23"/>
      <c r="AZ53" s="23"/>
      <c r="BA53" s="63"/>
      <c r="BB53" s="46"/>
      <c r="BC53" s="36"/>
      <c r="BD53" s="19">
        <f>BD52+$BE$41</f>
        <v>1.9999999999999998</v>
      </c>
      <c r="BE53" s="23"/>
      <c r="BF53" s="23"/>
      <c r="BG53" s="63"/>
      <c r="BH53" s="46"/>
      <c r="BI53" s="73"/>
      <c r="BJ53" s="19">
        <f>BJ52+$BK$41</f>
        <v>4.6000000000000005</v>
      </c>
      <c r="BK53" s="23"/>
      <c r="BL53" s="23"/>
      <c r="BM53" s="63"/>
      <c r="BN53" s="46"/>
      <c r="BO53" s="73"/>
      <c r="BP53" s="19">
        <f>BP52+$BK$41</f>
        <v>4.6000000000000005</v>
      </c>
      <c r="BQ53" s="23"/>
      <c r="BR53" s="23"/>
      <c r="BS53" s="63"/>
      <c r="BT53" s="46"/>
      <c r="BU53" s="99"/>
      <c r="BV53" s="19">
        <f>BV52+$BK$41</f>
        <v>4.6000000000000005</v>
      </c>
      <c r="BW53" s="23"/>
      <c r="BX53" s="23"/>
      <c r="BY53" s="63"/>
      <c r="BZ53" s="46"/>
      <c r="CA53" s="30"/>
      <c r="CB53" s="21">
        <f>CB52+$AA$41</f>
        <v>9.0000000000000018</v>
      </c>
      <c r="CC53" s="64">
        <f>AC56</f>
        <v>1.6882525294253256E-2</v>
      </c>
      <c r="CD53" s="64">
        <f>AI56</f>
        <v>0</v>
      </c>
      <c r="CE53" s="64">
        <f>AO56</f>
        <v>0</v>
      </c>
      <c r="CF53" s="63">
        <f>AU56</f>
        <v>0</v>
      </c>
      <c r="CG53" s="63">
        <f>BA56</f>
        <v>0</v>
      </c>
      <c r="CH53" s="63">
        <f>BG56</f>
        <v>0</v>
      </c>
      <c r="CI53" s="63">
        <f>BM56</f>
        <v>0</v>
      </c>
      <c r="CJ53" s="63">
        <f>BS56</f>
        <v>0</v>
      </c>
      <c r="CK53" s="64">
        <f>SUM(CC53:CJ53)</f>
        <v>1.6882525294253256E-2</v>
      </c>
      <c r="CL53" s="75">
        <f>P16</f>
        <v>43871</v>
      </c>
    </row>
    <row r="54" spans="2:90" x14ac:dyDescent="0.65">
      <c r="B54" s="45">
        <v>43903</v>
      </c>
      <c r="C54" s="39">
        <f t="shared" si="12"/>
        <v>112</v>
      </c>
      <c r="D54" s="47">
        <v>714</v>
      </c>
      <c r="E54" s="52">
        <f t="shared" si="13"/>
        <v>5.9203980099502486E-2</v>
      </c>
      <c r="F54" s="39">
        <f t="shared" si="14"/>
        <v>1855</v>
      </c>
      <c r="G54" s="47">
        <v>12060</v>
      </c>
      <c r="H54" s="47">
        <f t="shared" si="15"/>
        <v>4</v>
      </c>
      <c r="I54" s="47">
        <v>19</v>
      </c>
      <c r="J54" s="53">
        <f t="shared" si="16"/>
        <v>2.661064425770308E-2</v>
      </c>
      <c r="L54" s="28">
        <v>43</v>
      </c>
      <c r="M54" s="75">
        <v>44137</v>
      </c>
      <c r="N54" s="23">
        <f t="shared" si="4"/>
        <v>5.94</v>
      </c>
      <c r="P54" s="75">
        <f>M54</f>
        <v>44137</v>
      </c>
      <c r="Q54" s="44">
        <f>SUM(C283:C289)</f>
        <v>5940</v>
      </c>
      <c r="R54" s="44">
        <f t="shared" si="17"/>
        <v>104639</v>
      </c>
      <c r="S54" s="56">
        <f t="shared" si="19"/>
        <v>3.6567270582216337E-2</v>
      </c>
      <c r="T54" s="44">
        <f>SUM(H283:H289)</f>
        <v>46</v>
      </c>
      <c r="U54" s="44">
        <f t="shared" si="18"/>
        <v>1848</v>
      </c>
      <c r="V54" s="62">
        <f t="shared" si="20"/>
        <v>1.7660719234702166E-2</v>
      </c>
      <c r="W54" s="44">
        <f>SUM(F283:F289)</f>
        <v>140243</v>
      </c>
      <c r="X54" s="39">
        <f t="shared" si="5"/>
        <v>2861548</v>
      </c>
      <c r="Y54" s="30"/>
      <c r="Z54" s="51">
        <f>Z53+$AA$41</f>
        <v>9.9000000000000021</v>
      </c>
      <c r="AA54" s="25">
        <f>AA53+AB54*$AA$41</f>
        <v>49.972392970458358</v>
      </c>
      <c r="AB54" s="26">
        <f>-$AC$35*AA53*AC53</f>
        <v>-6.5962107615839564E-3</v>
      </c>
      <c r="AC54" s="25">
        <f>AC53+AD54*$AA$41</f>
        <v>1.0934286014419484E-2</v>
      </c>
      <c r="AD54" s="27">
        <f>$AC$35*AA53*AC53-$AC$36*AC53</f>
        <v>2.3728054131383859E-3</v>
      </c>
      <c r="AE54" s="33"/>
      <c r="AF54" s="51">
        <f>AF53+$AG$41</f>
        <v>4.07</v>
      </c>
      <c r="AG54" s="79"/>
      <c r="AH54" s="23"/>
      <c r="AI54" s="63"/>
      <c r="AJ54" s="46"/>
      <c r="AK54" s="36"/>
      <c r="AL54" s="51">
        <f>AL53+$AM$41</f>
        <v>5.5</v>
      </c>
      <c r="AM54" s="23"/>
      <c r="AN54" s="23"/>
      <c r="AO54" s="63"/>
      <c r="AP54" s="46"/>
      <c r="AQ54" s="5"/>
      <c r="AR54" s="51">
        <f>AR53+$AS$41</f>
        <v>2.6400000000000006</v>
      </c>
      <c r="AS54" s="23"/>
      <c r="AT54" s="23"/>
      <c r="AU54" s="63">
        <v>0</v>
      </c>
      <c r="AV54" s="46"/>
      <c r="AW54" s="30"/>
      <c r="AX54" s="19">
        <f>AX53+$AS$41</f>
        <v>2.6400000000000006</v>
      </c>
      <c r="AY54" s="23"/>
      <c r="AZ54" s="23"/>
      <c r="BA54" s="63"/>
      <c r="BB54" s="46"/>
      <c r="BC54" s="36"/>
      <c r="BD54" s="19">
        <f>BD53+$BE$41</f>
        <v>2.1999999999999997</v>
      </c>
      <c r="BE54" s="23"/>
      <c r="BF54" s="23"/>
      <c r="BG54" s="63"/>
      <c r="BH54" s="46"/>
      <c r="BI54" s="73"/>
      <c r="BJ54" s="19">
        <f>BJ53+$BK$41</f>
        <v>5.0600000000000005</v>
      </c>
      <c r="BK54" s="23"/>
      <c r="BL54" s="23"/>
      <c r="BM54" s="63"/>
      <c r="BN54" s="46"/>
      <c r="BO54" s="73"/>
      <c r="BP54" s="19">
        <f>BP53+$BK$41</f>
        <v>5.0600000000000005</v>
      </c>
      <c r="BQ54" s="23"/>
      <c r="BR54" s="23"/>
      <c r="BS54" s="63"/>
      <c r="BT54" s="46"/>
      <c r="BU54" s="99"/>
      <c r="BV54" s="19">
        <f>BV53+$BK$41</f>
        <v>5.0600000000000005</v>
      </c>
      <c r="BW54" s="23"/>
      <c r="BX54" s="23"/>
      <c r="BY54" s="63"/>
      <c r="BZ54" s="46"/>
      <c r="CA54" s="30"/>
      <c r="CB54" s="21">
        <f>CB53+$AA$41</f>
        <v>9.9000000000000021</v>
      </c>
      <c r="CC54" s="64">
        <f>AC57</f>
        <v>2.0974916859744973E-2</v>
      </c>
      <c r="CD54" s="64">
        <f>AI57</f>
        <v>0</v>
      </c>
      <c r="CE54" s="64">
        <f>AO57</f>
        <v>0</v>
      </c>
      <c r="CF54" s="63">
        <f>AU57</f>
        <v>0</v>
      </c>
      <c r="CG54" s="63">
        <f>BA57</f>
        <v>0</v>
      </c>
      <c r="CH54" s="63">
        <f>BG57</f>
        <v>0</v>
      </c>
      <c r="CI54" s="63">
        <f>BM57</f>
        <v>0</v>
      </c>
      <c r="CJ54" s="63">
        <f>BS57</f>
        <v>0</v>
      </c>
      <c r="CK54" s="64">
        <f>SUM(CC54:CJ54)</f>
        <v>2.0974916859744973E-2</v>
      </c>
      <c r="CL54" s="36"/>
    </row>
    <row r="55" spans="2:90" x14ac:dyDescent="0.65">
      <c r="B55" s="45">
        <v>43904</v>
      </c>
      <c r="C55" s="39">
        <f t="shared" si="12"/>
        <v>63</v>
      </c>
      <c r="D55" s="47">
        <v>777</v>
      </c>
      <c r="E55" s="52">
        <f t="shared" si="13"/>
        <v>6.0143973991795031E-2</v>
      </c>
      <c r="F55" s="39">
        <f t="shared" si="14"/>
        <v>859</v>
      </c>
      <c r="G55" s="47">
        <v>12919</v>
      </c>
      <c r="H55" s="47">
        <f t="shared" si="15"/>
        <v>2</v>
      </c>
      <c r="I55" s="47">
        <v>21</v>
      </c>
      <c r="J55" s="53">
        <f t="shared" si="16"/>
        <v>2.7027027027027029E-2</v>
      </c>
      <c r="L55" s="28">
        <v>44</v>
      </c>
      <c r="M55" s="75">
        <v>44144</v>
      </c>
      <c r="N55" s="23">
        <f t="shared" si="4"/>
        <v>9.5909999999999993</v>
      </c>
      <c r="O55" s="61"/>
      <c r="P55" s="75">
        <f>M55</f>
        <v>44144</v>
      </c>
      <c r="Q55" s="44">
        <f>SUM(C290:C296)</f>
        <v>9591</v>
      </c>
      <c r="R55" s="44">
        <f t="shared" si="17"/>
        <v>114230</v>
      </c>
      <c r="S55" s="56">
        <f t="shared" si="19"/>
        <v>3.7633544227897914E-2</v>
      </c>
      <c r="T55" s="44">
        <f>SUM(H290:H296)</f>
        <v>71</v>
      </c>
      <c r="U55" s="44">
        <f t="shared" si="18"/>
        <v>1919</v>
      </c>
      <c r="V55" s="62">
        <f t="shared" si="20"/>
        <v>1.6799439726866847E-2</v>
      </c>
      <c r="W55" s="44">
        <f>SUM(F290:F296)</f>
        <v>173776</v>
      </c>
      <c r="X55" s="39">
        <f t="shared" si="5"/>
        <v>3035324</v>
      </c>
      <c r="Y55" s="30"/>
      <c r="Z55" s="51">
        <f>Z54+$AA$41</f>
        <v>10.800000000000002</v>
      </c>
      <c r="AA55" s="25">
        <f>AA54+AB55*$AA$41</f>
        <v>49.965016402551242</v>
      </c>
      <c r="AB55" s="26">
        <f>-$AC$35*AA54*AC54</f>
        <v>-8.1961865634593602E-3</v>
      </c>
      <c r="AC55" s="25">
        <f>AC54+AD55*$AA$41</f>
        <v>1.3587242363303692E-2</v>
      </c>
      <c r="AD55" s="27">
        <f>$AC$35*AA54*AC54-$AC$36*AC54</f>
        <v>2.9477292765380083E-3</v>
      </c>
      <c r="AE55" s="33"/>
      <c r="AF55" s="51">
        <f>AF54+$AG$41</f>
        <v>4.4400000000000004</v>
      </c>
      <c r="AG55" s="79"/>
      <c r="AH55" s="23"/>
      <c r="AI55" s="63"/>
      <c r="AJ55" s="46"/>
      <c r="AK55" s="36"/>
      <c r="AL55" s="51">
        <f>AL54+$AM$41</f>
        <v>6</v>
      </c>
      <c r="AM55" s="23"/>
      <c r="AN55" s="23"/>
      <c r="AO55" s="63"/>
      <c r="AP55" s="46"/>
      <c r="AQ55" s="5"/>
      <c r="AR55" s="51">
        <f>AR54+$AS$41</f>
        <v>2.8800000000000008</v>
      </c>
      <c r="AS55" s="23"/>
      <c r="AT55" s="23"/>
      <c r="AU55" s="63">
        <v>0</v>
      </c>
      <c r="AV55" s="46"/>
      <c r="AW55" s="30"/>
      <c r="AX55" s="19">
        <f>AX54+$AS$41</f>
        <v>2.8800000000000008</v>
      </c>
      <c r="AY55" s="23"/>
      <c r="AZ55" s="23"/>
      <c r="BA55" s="63"/>
      <c r="BB55" s="46"/>
      <c r="BC55" s="36"/>
      <c r="BD55" s="19">
        <f>BD54+$BE$41</f>
        <v>2.4</v>
      </c>
      <c r="BE55" s="23"/>
      <c r="BF55" s="23"/>
      <c r="BG55" s="63"/>
      <c r="BH55" s="46"/>
      <c r="BI55" s="73"/>
      <c r="BJ55" s="19">
        <f>BJ54+$BK$41</f>
        <v>5.5200000000000005</v>
      </c>
      <c r="BK55" s="23"/>
      <c r="BL55" s="23"/>
      <c r="BM55" s="63"/>
      <c r="BN55" s="46"/>
      <c r="BO55" s="73"/>
      <c r="BP55" s="19">
        <f>BP54+$BK$41</f>
        <v>5.5200000000000005</v>
      </c>
      <c r="BQ55" s="23"/>
      <c r="BR55" s="23"/>
      <c r="BS55" s="63"/>
      <c r="BT55" s="46"/>
      <c r="BU55" s="99"/>
      <c r="BV55" s="19">
        <f>BV54+$BK$41</f>
        <v>5.5200000000000005</v>
      </c>
      <c r="BW55" s="23"/>
      <c r="BX55" s="23"/>
      <c r="BY55" s="63"/>
      <c r="BZ55" s="46"/>
      <c r="CA55" s="30"/>
      <c r="CB55" s="21">
        <f>CB54+$AA$41</f>
        <v>10.800000000000002</v>
      </c>
      <c r="CC55" s="64">
        <f>AC58</f>
        <v>2.6056096512809618E-2</v>
      </c>
      <c r="CD55" s="64">
        <f>AI58</f>
        <v>0</v>
      </c>
      <c r="CE55" s="64">
        <f>AO58</f>
        <v>0</v>
      </c>
      <c r="CF55" s="63">
        <f>AU58</f>
        <v>0</v>
      </c>
      <c r="CG55" s="63">
        <f>BA58</f>
        <v>0</v>
      </c>
      <c r="CH55" s="63">
        <f>BG58</f>
        <v>0</v>
      </c>
      <c r="CI55" s="63">
        <f>BM58</f>
        <v>0</v>
      </c>
      <c r="CJ55" s="63">
        <f>BS58</f>
        <v>0</v>
      </c>
      <c r="CK55" s="64">
        <f>SUM(CC55:CJ55)</f>
        <v>2.6056096512809618E-2</v>
      </c>
      <c r="CL55" s="36"/>
    </row>
    <row r="56" spans="2:90" x14ac:dyDescent="0.65">
      <c r="B56" s="45">
        <v>43905</v>
      </c>
      <c r="C56" s="39">
        <f t="shared" si="12"/>
        <v>32</v>
      </c>
      <c r="D56" s="47">
        <v>809</v>
      </c>
      <c r="E56" s="52">
        <f t="shared" si="13"/>
        <v>6.2106556118532164E-2</v>
      </c>
      <c r="F56" s="39">
        <f t="shared" si="14"/>
        <v>107</v>
      </c>
      <c r="G56" s="47">
        <v>13026</v>
      </c>
      <c r="H56" s="47">
        <f t="shared" si="15"/>
        <v>1</v>
      </c>
      <c r="I56" s="47">
        <v>22</v>
      </c>
      <c r="J56" s="53">
        <f t="shared" si="16"/>
        <v>2.7194066749072928E-2</v>
      </c>
      <c r="L56" s="28">
        <v>45</v>
      </c>
      <c r="M56" s="75">
        <v>44151</v>
      </c>
      <c r="N56" s="23">
        <f t="shared" si="4"/>
        <v>13.502000000000001</v>
      </c>
      <c r="O56" s="61"/>
      <c r="P56" s="75">
        <f>M56</f>
        <v>44151</v>
      </c>
      <c r="Q56" s="44">
        <f>SUM(C297:C303)</f>
        <v>13502</v>
      </c>
      <c r="R56" s="44">
        <f t="shared" si="17"/>
        <v>127732</v>
      </c>
      <c r="S56" s="56">
        <f t="shared" si="19"/>
        <v>3.9271666949011581E-2</v>
      </c>
      <c r="T56" s="44">
        <f>SUM(H297:H303)</f>
        <v>91</v>
      </c>
      <c r="U56" s="44">
        <f t="shared" si="18"/>
        <v>2010</v>
      </c>
      <c r="V56" s="62">
        <f t="shared" si="20"/>
        <v>1.573607240159083E-2</v>
      </c>
      <c r="W56" s="44">
        <f>SUM(F297:F303)</f>
        <v>217199</v>
      </c>
      <c r="X56" s="39">
        <f t="shared" si="5"/>
        <v>3252523</v>
      </c>
      <c r="Y56" s="30"/>
      <c r="Z56" s="51">
        <f>Z55+$AA$41</f>
        <v>11.700000000000003</v>
      </c>
      <c r="AA56" s="25">
        <f>AA55+AB56*$AA$41</f>
        <v>49.955851430919346</v>
      </c>
      <c r="AB56" s="26">
        <f>-$AC$35*AA55*AC55</f>
        <v>-1.0183301813218621E-2</v>
      </c>
      <c r="AC56" s="25">
        <f>AC55+AD56*$AA$41</f>
        <v>1.6882525294253256E-2</v>
      </c>
      <c r="AD56" s="27">
        <f>$AC$35*AA55*AC55-$AC$36*AC55</f>
        <v>3.6614254788328495E-3</v>
      </c>
      <c r="AE56" s="33"/>
      <c r="AF56" s="51">
        <f>AF55+$AG$41</f>
        <v>4.8100000000000005</v>
      </c>
      <c r="AG56" s="79"/>
      <c r="AH56" s="23"/>
      <c r="AI56" s="63"/>
      <c r="AJ56" s="46"/>
      <c r="AK56" s="36"/>
      <c r="AL56" s="51">
        <f>AL55+$AM$41</f>
        <v>6.5</v>
      </c>
      <c r="AM56" s="23"/>
      <c r="AN56" s="23"/>
      <c r="AO56" s="63"/>
      <c r="AP56" s="46"/>
      <c r="AQ56" s="5"/>
      <c r="AR56" s="51">
        <f>AR55+$AS$41</f>
        <v>3.120000000000001</v>
      </c>
      <c r="AS56" s="23"/>
      <c r="AT56" s="23"/>
      <c r="AU56" s="63">
        <v>0</v>
      </c>
      <c r="AV56" s="46"/>
      <c r="AW56" s="30"/>
      <c r="AX56" s="19">
        <f>AX55+$AS$41</f>
        <v>3.120000000000001</v>
      </c>
      <c r="AY56" s="23"/>
      <c r="AZ56" s="23"/>
      <c r="BA56" s="63"/>
      <c r="BB56" s="46"/>
      <c r="BC56" s="36"/>
      <c r="BD56" s="19">
        <f>BD55+$BE$41</f>
        <v>2.6</v>
      </c>
      <c r="BE56" s="23"/>
      <c r="BF56" s="23"/>
      <c r="BG56" s="63"/>
      <c r="BH56" s="46"/>
      <c r="BI56" s="73"/>
      <c r="BJ56" s="19">
        <f>BJ55+$BK$41</f>
        <v>5.98</v>
      </c>
      <c r="BK56" s="23"/>
      <c r="BL56" s="23"/>
      <c r="BM56" s="63"/>
      <c r="BN56" s="46"/>
      <c r="BO56" s="73"/>
      <c r="BP56" s="19">
        <f>BP55+$BK$41</f>
        <v>5.98</v>
      </c>
      <c r="BQ56" s="23"/>
      <c r="BR56" s="23"/>
      <c r="BS56" s="63"/>
      <c r="BT56" s="46"/>
      <c r="BU56" s="99"/>
      <c r="BV56" s="19">
        <f>BV55+$BK$41</f>
        <v>5.98</v>
      </c>
      <c r="BW56" s="23"/>
      <c r="BX56" s="23"/>
      <c r="BY56" s="63"/>
      <c r="BZ56" s="46"/>
      <c r="CA56" s="30"/>
      <c r="CB56" s="21">
        <f>CB55+$AA$41</f>
        <v>11.700000000000003</v>
      </c>
      <c r="CC56" s="64">
        <f>AC59</f>
        <v>3.236321872824964E-2</v>
      </c>
      <c r="CD56" s="64">
        <f>AI59</f>
        <v>0</v>
      </c>
      <c r="CE56" s="64">
        <f>AO59</f>
        <v>0</v>
      </c>
      <c r="CF56" s="63">
        <f>AU59</f>
        <v>0</v>
      </c>
      <c r="CG56" s="63">
        <f>BA59</f>
        <v>0</v>
      </c>
      <c r="CH56" s="63">
        <f>BG59</f>
        <v>0</v>
      </c>
      <c r="CI56" s="63">
        <f>BM59</f>
        <v>0</v>
      </c>
      <c r="CJ56" s="63">
        <f>BS59</f>
        <v>0</v>
      </c>
      <c r="CK56" s="64">
        <f>SUM(CC56:CJ56)</f>
        <v>3.236321872824964E-2</v>
      </c>
      <c r="CL56" s="75">
        <f>P17</f>
        <v>43878</v>
      </c>
    </row>
    <row r="57" spans="2:90" ht="18.45" customHeight="1" x14ac:dyDescent="0.65">
      <c r="B57" s="45">
        <v>43906</v>
      </c>
      <c r="C57" s="39">
        <f t="shared" si="12"/>
        <v>15</v>
      </c>
      <c r="D57" s="47">
        <v>824</v>
      </c>
      <c r="E57" s="52">
        <f t="shared" si="13"/>
        <v>6.3054790327517596E-2</v>
      </c>
      <c r="F57" s="39">
        <f t="shared" si="14"/>
        <v>42</v>
      </c>
      <c r="G57" s="47">
        <v>13068</v>
      </c>
      <c r="H57" s="47">
        <f t="shared" ref="H57:H61" si="21">I57-I56</f>
        <v>2</v>
      </c>
      <c r="I57" s="47">
        <v>24</v>
      </c>
      <c r="J57" s="53">
        <f t="shared" si="16"/>
        <v>2.9126213592233011E-2</v>
      </c>
      <c r="L57" s="28">
        <v>46</v>
      </c>
      <c r="M57" s="75">
        <v>44158</v>
      </c>
      <c r="N57" s="23">
        <f t="shared" si="4"/>
        <v>14.474</v>
      </c>
      <c r="P57" s="75">
        <f>M57</f>
        <v>44158</v>
      </c>
      <c r="Q57" s="44">
        <f>SUM(C304:C310)</f>
        <v>14474</v>
      </c>
      <c r="R57" s="44">
        <f t="shared" si="17"/>
        <v>142206</v>
      </c>
      <c r="S57" s="56">
        <f t="shared" si="19"/>
        <v>4.0762285641560411E-2</v>
      </c>
      <c r="T57" s="44">
        <f>SUM(H304:H310)</f>
        <v>132</v>
      </c>
      <c r="U57" s="44">
        <f t="shared" si="18"/>
        <v>2142</v>
      </c>
      <c r="V57" s="62">
        <f t="shared" si="20"/>
        <v>1.5062655584152568E-2</v>
      </c>
      <c r="W57" s="44">
        <f>SUM(F304:F310)</f>
        <v>236143</v>
      </c>
      <c r="X57" s="39">
        <f t="shared" si="5"/>
        <v>3488666</v>
      </c>
      <c r="Y57" s="30"/>
      <c r="Z57" s="51">
        <f>Z56+$AA$41</f>
        <v>12.600000000000003</v>
      </c>
      <c r="AA57" s="25">
        <f>AA56+AB57*$AA$41</f>
        <v>49.944465788426733</v>
      </c>
      <c r="AB57" s="26">
        <f>-$AC$35*AA56*AC56</f>
        <v>-1.2650713880676802E-2</v>
      </c>
      <c r="AC57" s="25">
        <f>AC56+AD57*$AA$41</f>
        <v>2.0974916859744973E-2</v>
      </c>
      <c r="AD57" s="27">
        <f>$AC$35*AA56*AC56-$AC$36*AC56</f>
        <v>4.5471017394352383E-3</v>
      </c>
      <c r="AE57" s="33"/>
      <c r="AF57" s="51">
        <f>AF56+$AG$41</f>
        <v>5.1800000000000006</v>
      </c>
      <c r="AG57" s="79"/>
      <c r="AH57" s="23"/>
      <c r="AI57" s="63"/>
      <c r="AJ57" s="46"/>
      <c r="AK57" s="36"/>
      <c r="AL57" s="51">
        <f>AL56+$AM$41</f>
        <v>7</v>
      </c>
      <c r="AM57" s="23"/>
      <c r="AN57" s="23"/>
      <c r="AO57" s="63"/>
      <c r="AP57" s="46"/>
      <c r="AQ57" s="5"/>
      <c r="AR57" s="51">
        <f>AR56+$AS$41</f>
        <v>3.3600000000000012</v>
      </c>
      <c r="AS57" s="23"/>
      <c r="AT57" s="23"/>
      <c r="AU57" s="63">
        <v>0</v>
      </c>
      <c r="AV57" s="46"/>
      <c r="AW57" s="30"/>
      <c r="AX57" s="19">
        <f>AX56+$AS$41</f>
        <v>3.3600000000000012</v>
      </c>
      <c r="AY57" s="23"/>
      <c r="AZ57" s="23"/>
      <c r="BA57" s="63"/>
      <c r="BB57" s="46"/>
      <c r="BC57" s="36"/>
      <c r="BD57" s="19">
        <f>BD56+$BE$41</f>
        <v>2.8000000000000003</v>
      </c>
      <c r="BE57" s="23"/>
      <c r="BF57" s="23"/>
      <c r="BG57" s="63"/>
      <c r="BH57" s="46"/>
      <c r="BI57" s="73"/>
      <c r="BJ57" s="19">
        <f>BJ56+$BK$41</f>
        <v>6.44</v>
      </c>
      <c r="BK57" s="23"/>
      <c r="BL57" s="23"/>
      <c r="BM57" s="63"/>
      <c r="BN57" s="46"/>
      <c r="BO57" s="73"/>
      <c r="BP57" s="19">
        <f>BP56+$BK$41</f>
        <v>6.44</v>
      </c>
      <c r="BQ57" s="23"/>
      <c r="BR57" s="23"/>
      <c r="BS57" s="63"/>
      <c r="BT57" s="46"/>
      <c r="BU57" s="99"/>
      <c r="BV57" s="19">
        <f>BV56+$BK$41</f>
        <v>6.44</v>
      </c>
      <c r="BW57" s="23"/>
      <c r="BX57" s="23"/>
      <c r="BY57" s="63"/>
      <c r="BZ57" s="46"/>
      <c r="CA57" s="30"/>
      <c r="CB57" s="21">
        <f>CB56+$AA$41</f>
        <v>12.600000000000003</v>
      </c>
      <c r="CC57" s="64">
        <f>AC60</f>
        <v>4.0189365460778143E-2</v>
      </c>
      <c r="CD57" s="64">
        <f>AI60</f>
        <v>0</v>
      </c>
      <c r="CE57" s="64">
        <f>AO60</f>
        <v>0</v>
      </c>
      <c r="CF57" s="63">
        <f>AU60</f>
        <v>0</v>
      </c>
      <c r="CG57" s="63">
        <f>BA60</f>
        <v>0</v>
      </c>
      <c r="CH57" s="63">
        <f>BG60</f>
        <v>0</v>
      </c>
      <c r="CI57" s="63">
        <f>BM60</f>
        <v>0</v>
      </c>
      <c r="CJ57" s="63">
        <f>BS60</f>
        <v>0</v>
      </c>
      <c r="CK57" s="64">
        <f>SUM(CC57:CJ57)</f>
        <v>4.0189365460778143E-2</v>
      </c>
      <c r="CL57" s="36"/>
    </row>
    <row r="58" spans="2:90" x14ac:dyDescent="0.65">
      <c r="B58" s="45">
        <v>43907</v>
      </c>
      <c r="C58" s="39">
        <f t="shared" si="12"/>
        <v>44</v>
      </c>
      <c r="D58" s="47">
        <v>868</v>
      </c>
      <c r="E58" s="52">
        <f t="shared" si="13"/>
        <v>5.7289947858227178E-2</v>
      </c>
      <c r="F58" s="39">
        <f t="shared" si="14"/>
        <v>2083</v>
      </c>
      <c r="G58" s="47">
        <v>15151</v>
      </c>
      <c r="H58" s="47">
        <f t="shared" si="21"/>
        <v>4</v>
      </c>
      <c r="I58" s="47">
        <v>28</v>
      </c>
      <c r="J58" s="53">
        <f t="shared" si="16"/>
        <v>3.2258064516129031E-2</v>
      </c>
      <c r="L58" s="28">
        <v>47</v>
      </c>
      <c r="M58" s="75">
        <v>44165</v>
      </c>
      <c r="N58" s="23">
        <f t="shared" si="4"/>
        <v>15.445</v>
      </c>
      <c r="P58" s="75">
        <f>M58</f>
        <v>44165</v>
      </c>
      <c r="Q58" s="44">
        <f>SUM(C311:C317)</f>
        <v>15445</v>
      </c>
      <c r="R58" s="44">
        <f t="shared" si="17"/>
        <v>157651</v>
      </c>
      <c r="S58" s="56">
        <f t="shared" si="19"/>
        <v>4.2151028328840635E-2</v>
      </c>
      <c r="T58" s="44">
        <f>SUM(H311:H317)</f>
        <v>209</v>
      </c>
      <c r="U58" s="44">
        <f t="shared" si="18"/>
        <v>2351</v>
      </c>
      <c r="V58" s="62">
        <f t="shared" si="20"/>
        <v>1.4912686884320429E-2</v>
      </c>
      <c r="W58" s="44">
        <f>SUM(F311:F317)</f>
        <v>251480</v>
      </c>
      <c r="X58" s="39">
        <f t="shared" si="5"/>
        <v>3740146</v>
      </c>
      <c r="Y58" s="30"/>
      <c r="Z58" s="51">
        <f>Z57+$AA$41</f>
        <v>13.500000000000004</v>
      </c>
      <c r="AA58" s="25">
        <f>AA57+AB58*$AA$41</f>
        <v>49.930323444690259</v>
      </c>
      <c r="AB58" s="26">
        <f>-$AC$35*AA57*AC57</f>
        <v>-1.5713715262749416E-2</v>
      </c>
      <c r="AC58" s="25">
        <f>AC57+AD58*$AA$41</f>
        <v>2.6056096512809618E-2</v>
      </c>
      <c r="AD58" s="27">
        <f>$AC$35*AA57*AC57-$AC$36*AC57</f>
        <v>5.6457551700718287E-3</v>
      </c>
      <c r="AE58" s="33"/>
      <c r="AF58" s="51">
        <f>AF57+$AG$41</f>
        <v>5.5500000000000007</v>
      </c>
      <c r="AG58" s="79"/>
      <c r="AH58" s="23"/>
      <c r="AI58" s="63"/>
      <c r="AJ58" s="46"/>
      <c r="AK58" s="36"/>
      <c r="AL58" s="51">
        <f>AL57+$AM$41</f>
        <v>7.5</v>
      </c>
      <c r="AM58" s="23"/>
      <c r="AN58" s="23"/>
      <c r="AO58" s="63"/>
      <c r="AP58" s="46"/>
      <c r="AQ58" s="5"/>
      <c r="AR58" s="51">
        <f>AR57+$AS$41</f>
        <v>3.6000000000000014</v>
      </c>
      <c r="AS58" s="23"/>
      <c r="AT58" s="23"/>
      <c r="AU58" s="63">
        <v>0</v>
      </c>
      <c r="AV58" s="46"/>
      <c r="AW58" s="30"/>
      <c r="AX58" s="19">
        <f>AX57+$AS$41</f>
        <v>3.6000000000000014</v>
      </c>
      <c r="AY58" s="23"/>
      <c r="AZ58" s="23"/>
      <c r="BA58" s="63"/>
      <c r="BB58" s="46"/>
      <c r="BC58" s="36"/>
      <c r="BD58" s="19">
        <f>BD57+$BE$41</f>
        <v>3.0000000000000004</v>
      </c>
      <c r="BE58" s="23"/>
      <c r="BF58" s="23"/>
      <c r="BG58" s="63"/>
      <c r="BH58" s="46"/>
      <c r="BI58" s="73"/>
      <c r="BJ58" s="19">
        <f>BJ57+$BK$41</f>
        <v>6.9</v>
      </c>
      <c r="BK58" s="23"/>
      <c r="BL58" s="23"/>
      <c r="BM58" s="63"/>
      <c r="BN58" s="46"/>
      <c r="BO58" s="73"/>
      <c r="BP58" s="19">
        <f>BP57+$BK$41</f>
        <v>6.9</v>
      </c>
      <c r="BQ58" s="23"/>
      <c r="BR58" s="23"/>
      <c r="BS58" s="63"/>
      <c r="BT58" s="46"/>
      <c r="BU58" s="99"/>
      <c r="BV58" s="19">
        <f>BV57+$BK$41</f>
        <v>6.9</v>
      </c>
      <c r="BW58" s="23"/>
      <c r="BX58" s="23"/>
      <c r="BY58" s="63"/>
      <c r="BZ58" s="46"/>
      <c r="CA58" s="30"/>
      <c r="CB58" s="21">
        <f>CB57+$AA$41</f>
        <v>13.500000000000004</v>
      </c>
      <c r="CC58" s="64">
        <f>AC61</f>
        <v>4.989621713344139E-2</v>
      </c>
      <c r="CD58" s="64">
        <f>AI61</f>
        <v>0</v>
      </c>
      <c r="CE58" s="64">
        <f>AO61</f>
        <v>0</v>
      </c>
      <c r="CF58" s="63">
        <f>AU61</f>
        <v>0</v>
      </c>
      <c r="CG58" s="63">
        <f>BA61</f>
        <v>0</v>
      </c>
      <c r="CH58" s="63">
        <f>BG61</f>
        <v>0</v>
      </c>
      <c r="CI58" s="63">
        <f>BM61</f>
        <v>0</v>
      </c>
      <c r="CJ58" s="63">
        <f>BS61</f>
        <v>0</v>
      </c>
      <c r="CK58" s="64">
        <f>SUM(CC58:CJ58)</f>
        <v>4.989621713344139E-2</v>
      </c>
      <c r="CL58" s="36"/>
    </row>
    <row r="59" spans="2:90" x14ac:dyDescent="0.65">
      <c r="B59" s="45">
        <v>43908</v>
      </c>
      <c r="C59" s="39">
        <f t="shared" si="12"/>
        <v>39</v>
      </c>
      <c r="D59" s="47">
        <v>907</v>
      </c>
      <c r="E59" s="52">
        <f t="shared" si="13"/>
        <v>5.9072554383222613E-2</v>
      </c>
      <c r="F59" s="39">
        <f t="shared" si="14"/>
        <v>203</v>
      </c>
      <c r="G59" s="47">
        <v>15354</v>
      </c>
      <c r="H59" s="47">
        <f t="shared" si="21"/>
        <v>1</v>
      </c>
      <c r="I59" s="47">
        <v>29</v>
      </c>
      <c r="J59" s="53">
        <f t="shared" si="16"/>
        <v>3.1973539140022052E-2</v>
      </c>
      <c r="L59" s="28">
        <v>48</v>
      </c>
      <c r="M59" s="75">
        <v>44172</v>
      </c>
      <c r="N59" s="23">
        <f t="shared" si="4"/>
        <v>17.189</v>
      </c>
      <c r="P59" s="75">
        <f>M59</f>
        <v>44172</v>
      </c>
      <c r="Q59" s="44">
        <f>SUM(C318:C324)</f>
        <v>17189</v>
      </c>
      <c r="R59" s="44">
        <f t="shared" si="17"/>
        <v>174840</v>
      </c>
      <c r="S59" s="56">
        <f t="shared" si="19"/>
        <v>4.3354321149291213E-2</v>
      </c>
      <c r="T59" s="44">
        <f>SUM(H318:H324)</f>
        <v>247</v>
      </c>
      <c r="U59" s="44">
        <f t="shared" si="18"/>
        <v>2598</v>
      </c>
      <c r="V59" s="62">
        <f t="shared" si="20"/>
        <v>1.4859299931365821E-2</v>
      </c>
      <c r="W59" s="44">
        <f>SUM(F318:F324)</f>
        <v>292670</v>
      </c>
      <c r="X59" s="39">
        <f t="shared" si="5"/>
        <v>4032816</v>
      </c>
      <c r="Y59" s="30"/>
      <c r="Z59" s="51">
        <f>Z58+$AA$41</f>
        <v>14.400000000000004</v>
      </c>
      <c r="AA59" s="25">
        <f>AA58+AB59*$AA$41</f>
        <v>49.912760088781283</v>
      </c>
      <c r="AB59" s="26">
        <f>-$AC$35*AA58*AC58</f>
        <v>-1.9514839898859753E-2</v>
      </c>
      <c r="AC59" s="25">
        <f>AC58+AD59*$AA$41</f>
        <v>3.236321872824964E-2</v>
      </c>
      <c r="AD59" s="27">
        <f>$AC$35*AA58*AC58-$AC$36*AC58</f>
        <v>7.0079135727111365E-3</v>
      </c>
      <c r="AE59" s="33"/>
      <c r="AF59" s="51">
        <f>AF58+$AG$41</f>
        <v>5.9200000000000008</v>
      </c>
      <c r="AG59" s="79"/>
      <c r="AH59" s="23"/>
      <c r="AI59" s="63"/>
      <c r="AJ59" s="46"/>
      <c r="AK59" s="36"/>
      <c r="AL59" s="51">
        <f>AL58+$AM$41</f>
        <v>8</v>
      </c>
      <c r="AM59" s="23"/>
      <c r="AN59" s="23"/>
      <c r="AO59" s="63"/>
      <c r="AP59" s="46"/>
      <c r="AQ59" s="5"/>
      <c r="AR59" s="51">
        <f>AR58+$AS$41</f>
        <v>3.8400000000000016</v>
      </c>
      <c r="AS59" s="23"/>
      <c r="AT59" s="23"/>
      <c r="AU59" s="63">
        <v>0</v>
      </c>
      <c r="AV59" s="46"/>
      <c r="AW59" s="30"/>
      <c r="AX59" s="19">
        <f>AX58+$AS$41</f>
        <v>3.8400000000000016</v>
      </c>
      <c r="AY59" s="23"/>
      <c r="AZ59" s="23"/>
      <c r="BA59" s="63"/>
      <c r="BB59" s="46"/>
      <c r="BC59" s="36"/>
      <c r="BD59" s="19">
        <f>BD58+$BE$41</f>
        <v>3.2000000000000006</v>
      </c>
      <c r="BE59" s="23"/>
      <c r="BF59" s="23"/>
      <c r="BG59" s="63"/>
      <c r="BH59" s="46"/>
      <c r="BI59" s="73"/>
      <c r="BJ59" s="19">
        <f>BJ58+$BK$41</f>
        <v>7.36</v>
      </c>
      <c r="BK59" s="23"/>
      <c r="BL59" s="23"/>
      <c r="BM59" s="63"/>
      <c r="BN59" s="46"/>
      <c r="BO59" s="73"/>
      <c r="BP59" s="19">
        <f>BP58+$BK$41</f>
        <v>7.36</v>
      </c>
      <c r="BQ59" s="23"/>
      <c r="BR59" s="23"/>
      <c r="BS59" s="63"/>
      <c r="BT59" s="46"/>
      <c r="BU59" s="99"/>
      <c r="BV59" s="19">
        <f>BV58+$BK$41</f>
        <v>7.36</v>
      </c>
      <c r="BW59" s="23"/>
      <c r="BX59" s="23"/>
      <c r="BY59" s="63"/>
      <c r="BZ59" s="46"/>
      <c r="CA59" s="30"/>
      <c r="CB59" s="21">
        <f>CB58+$AA$41</f>
        <v>14.400000000000004</v>
      </c>
      <c r="CC59" s="64">
        <f>AC62</f>
        <v>6.1929310556664952E-2</v>
      </c>
      <c r="CD59" s="64">
        <f>AI62</f>
        <v>0</v>
      </c>
      <c r="CE59" s="64">
        <f>AO62</f>
        <v>0</v>
      </c>
      <c r="CF59" s="63">
        <f>AU62</f>
        <v>0</v>
      </c>
      <c r="CG59" s="63">
        <f>BA62</f>
        <v>0</v>
      </c>
      <c r="CH59" s="63">
        <f>BG62</f>
        <v>0</v>
      </c>
      <c r="CI59" s="63">
        <f>BM62</f>
        <v>0</v>
      </c>
      <c r="CJ59" s="63">
        <f>BS62</f>
        <v>0</v>
      </c>
      <c r="CK59" s="64">
        <f>SUM(CC59:CJ59)</f>
        <v>6.1929310556664952E-2</v>
      </c>
      <c r="CL59" s="75">
        <f>P18</f>
        <v>43885</v>
      </c>
    </row>
    <row r="60" spans="2:90" x14ac:dyDescent="0.65">
      <c r="B60" s="45">
        <v>43909</v>
      </c>
      <c r="C60" s="39">
        <f t="shared" si="12"/>
        <v>36</v>
      </c>
      <c r="D60" s="47">
        <v>943</v>
      </c>
      <c r="E60" s="52">
        <f t="shared" si="13"/>
        <v>6.3284343332662238E-2</v>
      </c>
      <c r="F60" s="55">
        <f t="shared" si="14"/>
        <v>-453</v>
      </c>
      <c r="G60" s="47">
        <v>14901</v>
      </c>
      <c r="H60" s="47">
        <f t="shared" si="21"/>
        <v>2</v>
      </c>
      <c r="I60" s="47">
        <v>31</v>
      </c>
      <c r="J60" s="53">
        <f t="shared" si="16"/>
        <v>3.2873806998939555E-2</v>
      </c>
      <c r="L60" s="28">
        <v>49</v>
      </c>
      <c r="M60" s="75">
        <v>44179</v>
      </c>
      <c r="N60" s="23">
        <f t="shared" si="4"/>
        <v>18.593</v>
      </c>
      <c r="P60" s="75">
        <f>M60</f>
        <v>44179</v>
      </c>
      <c r="Q60" s="44">
        <f>SUM(C325:C331)</f>
        <v>18593</v>
      </c>
      <c r="R60" s="44">
        <f t="shared" si="17"/>
        <v>193433</v>
      </c>
      <c r="S60" s="56">
        <f t="shared" si="19"/>
        <v>4.433601978140158E-2</v>
      </c>
      <c r="T60" s="44">
        <f>SUM(H325:H331)</f>
        <v>311</v>
      </c>
      <c r="U60" s="44">
        <f t="shared" si="18"/>
        <v>2909</v>
      </c>
      <c r="V60" s="62">
        <f t="shared" si="20"/>
        <v>1.503879896398236E-2</v>
      </c>
      <c r="W60" s="44">
        <f>SUM(F325:F331)</f>
        <v>330070</v>
      </c>
      <c r="X60" s="39">
        <f t="shared" si="5"/>
        <v>4362886</v>
      </c>
      <c r="Y60" s="30"/>
      <c r="Z60" s="51">
        <f>Z59+$AA$41</f>
        <v>15.300000000000004</v>
      </c>
      <c r="AA60" s="25">
        <f>AA59+AB60*$AA$41</f>
        <v>49.890953031558148</v>
      </c>
      <c r="AB60" s="26">
        <f>-$AC$35*AA59*AC59</f>
        <v>-2.4230063581258163E-2</v>
      </c>
      <c r="AC60" s="25">
        <f>AC59+AD60*$AA$41</f>
        <v>4.0189365460778143E-2</v>
      </c>
      <c r="AD60" s="27">
        <f>$AC$35*AA59*AC59-$AC$36*AC59</f>
        <v>8.695718591698336E-3</v>
      </c>
      <c r="AE60" s="33"/>
      <c r="AF60" s="51">
        <f>AF59+$AG$41</f>
        <v>6.2900000000000009</v>
      </c>
      <c r="AG60" s="79"/>
      <c r="AH60" s="23"/>
      <c r="AI60" s="63"/>
      <c r="AJ60" s="46"/>
      <c r="AK60" s="36"/>
      <c r="AL60" s="51">
        <f>AL59+$AM$41</f>
        <v>8.5</v>
      </c>
      <c r="AM60" s="23"/>
      <c r="AN60" s="23"/>
      <c r="AO60" s="63"/>
      <c r="AP60" s="46"/>
      <c r="AQ60" s="5"/>
      <c r="AR60" s="51">
        <f>AR59+$AS$41</f>
        <v>4.0800000000000018</v>
      </c>
      <c r="AS60" s="23"/>
      <c r="AT60" s="23"/>
      <c r="AU60" s="63">
        <v>0</v>
      </c>
      <c r="AV60" s="46"/>
      <c r="AW60" s="30"/>
      <c r="AX60" s="19">
        <f>AX59+$AS$41</f>
        <v>4.0800000000000018</v>
      </c>
      <c r="AY60" s="23"/>
      <c r="AZ60" s="23"/>
      <c r="BA60" s="63"/>
      <c r="BB60" s="46"/>
      <c r="BC60" s="36"/>
      <c r="BD60" s="19">
        <f>BD59+$BE$41</f>
        <v>3.4000000000000008</v>
      </c>
      <c r="BE60" s="23"/>
      <c r="BF60" s="23"/>
      <c r="BG60" s="63"/>
      <c r="BH60" s="46"/>
      <c r="BI60" s="73"/>
      <c r="BJ60" s="19">
        <f>BJ59+$BK$41</f>
        <v>7.82</v>
      </c>
      <c r="BK60" s="23"/>
      <c r="BL60" s="23"/>
      <c r="BM60" s="63"/>
      <c r="BN60" s="46"/>
      <c r="BO60" s="73"/>
      <c r="BP60" s="19">
        <f>BP59+$BK$41</f>
        <v>7.82</v>
      </c>
      <c r="BQ60" s="23"/>
      <c r="BR60" s="23"/>
      <c r="BS60" s="63"/>
      <c r="BT60" s="46"/>
      <c r="BU60" s="99"/>
      <c r="BV60" s="19">
        <f>BV59+$BK$41</f>
        <v>7.82</v>
      </c>
      <c r="BW60" s="23"/>
      <c r="BX60" s="23"/>
      <c r="BY60" s="63"/>
      <c r="BZ60" s="46"/>
      <c r="CA60" s="30"/>
      <c r="CB60" s="21">
        <f>CB59+$AA$41</f>
        <v>15.300000000000004</v>
      </c>
      <c r="CC60" s="64">
        <f>AC63</f>
        <v>7.6836252819694612E-2</v>
      </c>
      <c r="CD60" s="64">
        <f>AI63</f>
        <v>0</v>
      </c>
      <c r="CE60" s="64">
        <f>AO63</f>
        <v>0</v>
      </c>
      <c r="CF60" s="63">
        <f>AU63</f>
        <v>0</v>
      </c>
      <c r="CG60" s="63">
        <f>BA63</f>
        <v>0</v>
      </c>
      <c r="CH60" s="63">
        <f>BG63</f>
        <v>0</v>
      </c>
      <c r="CI60" s="63">
        <f>BM63</f>
        <v>0</v>
      </c>
      <c r="CJ60" s="63">
        <f>BS63</f>
        <v>0</v>
      </c>
      <c r="CK60" s="64">
        <f>SUM(CC60:CJ60)</f>
        <v>7.6836252819694612E-2</v>
      </c>
      <c r="CL60" s="36"/>
    </row>
    <row r="61" spans="2:90" x14ac:dyDescent="0.65">
      <c r="B61" s="45">
        <v>43910</v>
      </c>
      <c r="C61" s="39">
        <f t="shared" si="12"/>
        <v>64</v>
      </c>
      <c r="D61" s="47">
        <v>1007</v>
      </c>
      <c r="E61" s="52">
        <f t="shared" si="13"/>
        <v>5.3438760348121415E-2</v>
      </c>
      <c r="F61" s="39">
        <f t="shared" si="14"/>
        <v>3943</v>
      </c>
      <c r="G61" s="47">
        <v>18844</v>
      </c>
      <c r="H61" s="47">
        <f t="shared" si="21"/>
        <v>2</v>
      </c>
      <c r="I61" s="47">
        <v>33</v>
      </c>
      <c r="J61" s="53">
        <f t="shared" si="16"/>
        <v>3.2770605759682221E-2</v>
      </c>
      <c r="L61" s="28">
        <v>50</v>
      </c>
      <c r="M61" s="75">
        <v>44186</v>
      </c>
      <c r="N61" s="23">
        <f t="shared" si="4"/>
        <v>21.431999999999999</v>
      </c>
      <c r="O61" s="61"/>
      <c r="P61" s="75">
        <f>M61</f>
        <v>44186</v>
      </c>
      <c r="Q61" s="44">
        <f>SUM(C332:C338)</f>
        <v>21432</v>
      </c>
      <c r="R61" s="44">
        <f t="shared" si="17"/>
        <v>214865</v>
      </c>
      <c r="S61" s="56">
        <f t="shared" si="19"/>
        <v>4.5600975073277997E-2</v>
      </c>
      <c r="T61" s="44">
        <f>SUM(H332:H338)</f>
        <v>340</v>
      </c>
      <c r="U61" s="44">
        <f t="shared" si="18"/>
        <v>3249</v>
      </c>
      <c r="V61" s="62">
        <f t="shared" si="20"/>
        <v>1.512112256533172E-2</v>
      </c>
      <c r="W61" s="44">
        <f>SUM(F332:F338)</f>
        <v>348965</v>
      </c>
      <c r="X61" s="39">
        <f t="shared" si="5"/>
        <v>4711851</v>
      </c>
      <c r="Y61" s="30"/>
      <c r="Z61" s="51">
        <f>Z60+$AA$41</f>
        <v>16.200000000000003</v>
      </c>
      <c r="AA61" s="25">
        <f>AA60+AB61*$AA$41</f>
        <v>49.863884374006432</v>
      </c>
      <c r="AB61" s="26">
        <f>-$AC$35*AA60*AC60</f>
        <v>-3.0076286168577115E-2</v>
      </c>
      <c r="AC61" s="25">
        <f>AC60+AD61*$AA$41</f>
        <v>4.989621713344139E-2</v>
      </c>
      <c r="AD61" s="27">
        <f>$AC$35*AA60*AC60-$AC$36*AC60</f>
        <v>1.0785390747403607E-2</v>
      </c>
      <c r="AE61" s="33"/>
      <c r="AF61" s="51">
        <f>AF60+$AG$41</f>
        <v>6.660000000000001</v>
      </c>
      <c r="AG61" s="79"/>
      <c r="AH61" s="23"/>
      <c r="AI61" s="63"/>
      <c r="AJ61" s="46"/>
      <c r="AK61" s="36"/>
      <c r="AL61" s="51">
        <f>AL60+$AM$41</f>
        <v>9</v>
      </c>
      <c r="AM61" s="23"/>
      <c r="AN61" s="23"/>
      <c r="AO61" s="63"/>
      <c r="AP61" s="46"/>
      <c r="AQ61" s="5"/>
      <c r="AR61" s="51">
        <f>AR60+$AS$41</f>
        <v>4.3200000000000021</v>
      </c>
      <c r="AS61" s="23"/>
      <c r="AT61" s="23"/>
      <c r="AU61" s="63">
        <v>0</v>
      </c>
      <c r="AV61" s="46"/>
      <c r="AW61" s="30"/>
      <c r="AX61" s="19">
        <f>AX60+$AS$41</f>
        <v>4.3200000000000021</v>
      </c>
      <c r="AY61" s="23"/>
      <c r="AZ61" s="23"/>
      <c r="BA61" s="63"/>
      <c r="BB61" s="46"/>
      <c r="BC61" s="36"/>
      <c r="BD61" s="19">
        <f>BD60+$BE$41</f>
        <v>3.600000000000001</v>
      </c>
      <c r="BE61" s="23"/>
      <c r="BF61" s="23"/>
      <c r="BG61" s="63"/>
      <c r="BH61" s="46"/>
      <c r="BI61" s="73"/>
      <c r="BJ61" s="19">
        <f>BJ60+$BK$41</f>
        <v>8.2800000000000011</v>
      </c>
      <c r="BK61" s="23"/>
      <c r="BL61" s="23"/>
      <c r="BM61" s="63"/>
      <c r="BN61" s="46"/>
      <c r="BO61" s="73"/>
      <c r="BP61" s="19">
        <f>BP60+$BK$41</f>
        <v>8.2800000000000011</v>
      </c>
      <c r="BQ61" s="23"/>
      <c r="BR61" s="23"/>
      <c r="BS61" s="63"/>
      <c r="BT61" s="46"/>
      <c r="BU61" s="99"/>
      <c r="BV61" s="19">
        <f>BV60+$BK$41</f>
        <v>8.2800000000000011</v>
      </c>
      <c r="BW61" s="23"/>
      <c r="BX61" s="23"/>
      <c r="BY61" s="63"/>
      <c r="BZ61" s="46"/>
      <c r="CA61" s="30"/>
      <c r="CB61" s="21">
        <f>CB60+$AA$41</f>
        <v>16.200000000000003</v>
      </c>
      <c r="CC61" s="64">
        <f>AC64</f>
        <v>9.5288216314934615E-2</v>
      </c>
      <c r="CD61" s="64">
        <f>AI64</f>
        <v>0</v>
      </c>
      <c r="CE61" s="64">
        <f>AO64</f>
        <v>0</v>
      </c>
      <c r="CF61" s="63">
        <f>AU64</f>
        <v>0</v>
      </c>
      <c r="CG61" s="63">
        <f>BA64</f>
        <v>0</v>
      </c>
      <c r="CH61" s="63">
        <f>BG64</f>
        <v>0</v>
      </c>
      <c r="CI61" s="63">
        <f>BM64</f>
        <v>0</v>
      </c>
      <c r="CJ61" s="63">
        <f>BS64</f>
        <v>0</v>
      </c>
      <c r="CK61" s="64">
        <f>SUM(CC61:CJ61)</f>
        <v>9.5288216314934615E-2</v>
      </c>
      <c r="CL61" s="36"/>
    </row>
    <row r="62" spans="2:90" x14ac:dyDescent="0.65">
      <c r="B62" s="45">
        <v>43911</v>
      </c>
      <c r="C62" s="39">
        <f t="shared" ref="C62:C77" si="22">D62-D61</f>
        <v>23</v>
      </c>
      <c r="D62" s="47">
        <v>1030</v>
      </c>
      <c r="E62" s="52">
        <f t="shared" ref="E62:E75" si="23">IF(D62="","",D62/G62)</f>
        <v>5.4316300163476244E-2</v>
      </c>
      <c r="F62" s="39">
        <f t="shared" ref="F62:F75" si="24">IF(G62="","",G62-G61)</f>
        <v>119</v>
      </c>
      <c r="G62" s="47">
        <v>18963</v>
      </c>
      <c r="H62" s="47">
        <f t="shared" ref="H62:H75" si="25">I62-I61</f>
        <v>2</v>
      </c>
      <c r="I62" s="47">
        <v>35</v>
      </c>
      <c r="J62" s="53">
        <f t="shared" ref="J62:J75" si="26">IF(D62="","",I62/D62)</f>
        <v>3.3980582524271843E-2</v>
      </c>
      <c r="L62" s="28">
        <v>51</v>
      </c>
      <c r="M62" s="75">
        <v>44193</v>
      </c>
      <c r="N62" s="23">
        <f t="shared" si="4"/>
        <v>23.641999999999999</v>
      </c>
      <c r="O62" s="61"/>
      <c r="P62" s="75">
        <f>M62</f>
        <v>44193</v>
      </c>
      <c r="Q62" s="44">
        <f>SUM(C339:C345)</f>
        <v>23642</v>
      </c>
      <c r="R62" s="44">
        <f t="shared" ref="R62:R71" si="27">R61+Q62</f>
        <v>238507</v>
      </c>
      <c r="S62" s="56">
        <f t="shared" si="19"/>
        <v>4.8378358368652556E-2</v>
      </c>
      <c r="T62" s="44">
        <f>SUM(H339:H345)</f>
        <v>335</v>
      </c>
      <c r="U62" s="44">
        <f t="shared" ref="U62:U71" si="28">U61+T62</f>
        <v>3584</v>
      </c>
      <c r="V62" s="62">
        <f t="shared" si="20"/>
        <v>1.5026812630237267E-2</v>
      </c>
      <c r="W62" s="44">
        <f>SUM(F339:F345)</f>
        <v>218184</v>
      </c>
      <c r="X62" s="39">
        <f t="shared" ref="X62:X71" si="29">X61+W62</f>
        <v>4930035</v>
      </c>
      <c r="Y62" s="30"/>
      <c r="Z62" s="51">
        <f>Z61+$AA$41</f>
        <v>17.100000000000001</v>
      </c>
      <c r="AA62" s="25">
        <f>AA61+AB62*$AA$41</f>
        <v>49.830296114781561</v>
      </c>
      <c r="AB62" s="26">
        <f>-$AC$35*AA61*AC61</f>
        <v>-3.7320288027633604E-2</v>
      </c>
      <c r="AC62" s="25">
        <f>AC61+AD62*$AA$41</f>
        <v>6.1929310556664952E-2</v>
      </c>
      <c r="AD62" s="27">
        <f>$AC$35*AA61*AC61-$AC$36*AC61</f>
        <v>1.3370103803581737E-2</v>
      </c>
      <c r="AE62" s="33"/>
      <c r="AF62" s="51">
        <f>AF61+$AG$41</f>
        <v>7.0300000000000011</v>
      </c>
      <c r="AG62" s="79"/>
      <c r="AH62" s="23"/>
      <c r="AI62" s="63"/>
      <c r="AJ62" s="46"/>
      <c r="AK62" s="36"/>
      <c r="AL62" s="51">
        <f>AL61+$AM$41</f>
        <v>9.5</v>
      </c>
      <c r="AM62" s="23"/>
      <c r="AN62" s="23"/>
      <c r="AO62" s="63"/>
      <c r="AP62" s="46"/>
      <c r="AQ62" s="5"/>
      <c r="AR62" s="51">
        <f>AR61+$AS$41</f>
        <v>4.5600000000000023</v>
      </c>
      <c r="AS62" s="23"/>
      <c r="AT62" s="23"/>
      <c r="AU62" s="63">
        <v>0</v>
      </c>
      <c r="AV62" s="46"/>
      <c r="AW62" s="30"/>
      <c r="AX62" s="19">
        <f>AX61+$AS$41</f>
        <v>4.5600000000000023</v>
      </c>
      <c r="AY62" s="23"/>
      <c r="AZ62" s="23"/>
      <c r="BA62" s="63"/>
      <c r="BB62" s="46"/>
      <c r="BC62" s="36"/>
      <c r="BD62" s="19">
        <f>BD61+$BE$41</f>
        <v>3.8000000000000012</v>
      </c>
      <c r="BE62" s="23"/>
      <c r="BF62" s="23"/>
      <c r="BG62" s="63"/>
      <c r="BH62" s="46"/>
      <c r="BI62" s="73"/>
      <c r="BJ62" s="19">
        <f>BJ61+$BK$41</f>
        <v>8.740000000000002</v>
      </c>
      <c r="BK62" s="23"/>
      <c r="BL62" s="23"/>
      <c r="BM62" s="63"/>
      <c r="BN62" s="46"/>
      <c r="BO62" s="73"/>
      <c r="BP62" s="19">
        <f>BP61+$BK$41</f>
        <v>8.740000000000002</v>
      </c>
      <c r="BQ62" s="23"/>
      <c r="BR62" s="23"/>
      <c r="BS62" s="63"/>
      <c r="BT62" s="46"/>
      <c r="BU62" s="99"/>
      <c r="BV62" s="19">
        <f>BV61+$BK$41</f>
        <v>8.740000000000002</v>
      </c>
      <c r="BW62" s="23"/>
      <c r="BX62" s="23"/>
      <c r="BY62" s="63"/>
      <c r="BZ62" s="46"/>
      <c r="CA62" s="30"/>
      <c r="CB62" s="21">
        <f>CB61+$AA$41</f>
        <v>17.100000000000001</v>
      </c>
      <c r="CC62" s="64">
        <f>AC65</f>
        <v>0.11810491982825728</v>
      </c>
      <c r="CD62" s="64">
        <f>AI65</f>
        <v>0</v>
      </c>
      <c r="CE62" s="64">
        <f>AO65</f>
        <v>0</v>
      </c>
      <c r="CF62" s="63">
        <f>AU65</f>
        <v>0</v>
      </c>
      <c r="CG62" s="63">
        <f>BA65</f>
        <v>0</v>
      </c>
      <c r="CH62" s="63">
        <f>BG65</f>
        <v>0</v>
      </c>
      <c r="CI62" s="63">
        <f>BM65</f>
        <v>0</v>
      </c>
      <c r="CJ62" s="63">
        <f>BS65</f>
        <v>0</v>
      </c>
      <c r="CK62" s="64">
        <f>SUM(CC62:CJ62)</f>
        <v>0.11810491982825728</v>
      </c>
      <c r="CL62" s="75">
        <f>P19</f>
        <v>43892</v>
      </c>
    </row>
    <row r="63" spans="2:90" x14ac:dyDescent="0.65">
      <c r="B63" s="45">
        <v>43912</v>
      </c>
      <c r="C63" s="39">
        <f t="shared" si="22"/>
        <v>42</v>
      </c>
      <c r="D63" s="47">
        <v>1072</v>
      </c>
      <c r="E63" s="52">
        <f t="shared" si="23"/>
        <v>5.2995847340320347E-2</v>
      </c>
      <c r="F63" s="39">
        <f t="shared" si="24"/>
        <v>1265</v>
      </c>
      <c r="G63" s="47">
        <v>20228</v>
      </c>
      <c r="H63" s="47">
        <f t="shared" si="25"/>
        <v>1</v>
      </c>
      <c r="I63" s="47">
        <v>36</v>
      </c>
      <c r="J63" s="53">
        <f t="shared" si="26"/>
        <v>3.3582089552238806E-2</v>
      </c>
      <c r="L63" s="28">
        <v>52</v>
      </c>
      <c r="M63" s="75">
        <v>44200</v>
      </c>
      <c r="N63" s="23">
        <f t="shared" si="4"/>
        <v>39.820999999999998</v>
      </c>
      <c r="O63" s="61"/>
      <c r="P63" s="75">
        <f>M63</f>
        <v>44200</v>
      </c>
      <c r="Q63" s="44">
        <f>SUM(C346:C352)</f>
        <v>39821</v>
      </c>
      <c r="R63" s="44">
        <f t="shared" si="27"/>
        <v>278328</v>
      </c>
      <c r="S63" s="56">
        <f t="shared" si="19"/>
        <v>5.1628403412659576E-2</v>
      </c>
      <c r="T63" s="44">
        <f>SUM(H346:H352)</f>
        <v>448</v>
      </c>
      <c r="U63" s="44">
        <f t="shared" si="28"/>
        <v>4032</v>
      </c>
      <c r="V63" s="62">
        <f t="shared" si="20"/>
        <v>1.4486505130637234E-2</v>
      </c>
      <c r="W63" s="44">
        <f>SUM(F346:F352)</f>
        <v>460951</v>
      </c>
      <c r="X63" s="39">
        <f t="shared" si="29"/>
        <v>5390986</v>
      </c>
      <c r="Y63" s="30"/>
      <c r="Z63" s="51">
        <f>Z62+$AA$41</f>
        <v>18</v>
      </c>
      <c r="AA63" s="25">
        <f>AA62+AB63*$AA$41</f>
        <v>49.788635710358051</v>
      </c>
      <c r="AB63" s="26">
        <f>-$AC$35*AA62*AC62</f>
        <v>-4.6289338248343234E-2</v>
      </c>
      <c r="AC63" s="25">
        <f>AC62+AD63*$AA$41</f>
        <v>7.6836252819694612E-2</v>
      </c>
      <c r="AD63" s="27">
        <f>$AC$35*AA62*AC62-$AC$36*AC62</f>
        <v>1.656326918114406E-2</v>
      </c>
      <c r="AE63" s="33"/>
      <c r="AF63" s="51">
        <f>AF62+$AG$41</f>
        <v>7.4000000000000012</v>
      </c>
      <c r="AG63" s="79"/>
      <c r="AH63" s="23"/>
      <c r="AI63" s="63"/>
      <c r="AJ63" s="46"/>
      <c r="AK63" s="36"/>
      <c r="AL63" s="51">
        <f>AL62+$AM$41</f>
        <v>10</v>
      </c>
      <c r="AM63" s="23"/>
      <c r="AN63" s="23"/>
      <c r="AO63" s="63"/>
      <c r="AP63" s="46"/>
      <c r="AQ63" s="5"/>
      <c r="AR63" s="51">
        <f>AR62+$AS$41</f>
        <v>4.8000000000000025</v>
      </c>
      <c r="AS63" s="23"/>
      <c r="AT63" s="23"/>
      <c r="AU63" s="63">
        <v>0</v>
      </c>
      <c r="AV63" s="46"/>
      <c r="AW63" s="30"/>
      <c r="AX63" s="19">
        <f>AX62+$AS$41</f>
        <v>4.8000000000000025</v>
      </c>
      <c r="AY63" s="23"/>
      <c r="AZ63" s="23"/>
      <c r="BA63" s="63"/>
      <c r="BB63" s="46"/>
      <c r="BC63" s="36"/>
      <c r="BD63" s="19">
        <f>BD62+$BE$41</f>
        <v>4.0000000000000009</v>
      </c>
      <c r="BE63" s="23"/>
      <c r="BF63" s="23"/>
      <c r="BG63" s="63"/>
      <c r="BH63" s="46"/>
      <c r="BI63" s="73"/>
      <c r="BJ63" s="19">
        <f>BJ62+$BK$41</f>
        <v>9.2000000000000028</v>
      </c>
      <c r="BK63" s="23"/>
      <c r="BL63" s="23"/>
      <c r="BM63" s="63"/>
      <c r="BN63" s="46"/>
      <c r="BO63" s="73"/>
      <c r="BP63" s="19">
        <f>BP62+$BK$41</f>
        <v>9.2000000000000028</v>
      </c>
      <c r="BQ63" s="23"/>
      <c r="BR63" s="23"/>
      <c r="BS63" s="63"/>
      <c r="BT63" s="46"/>
      <c r="BU63" s="99"/>
      <c r="BV63" s="19">
        <f>BV62+$BK$41</f>
        <v>9.2000000000000028</v>
      </c>
      <c r="BW63" s="23"/>
      <c r="BX63" s="23"/>
      <c r="BY63" s="63"/>
      <c r="BZ63" s="46"/>
      <c r="CA63" s="30"/>
      <c r="CB63" s="21">
        <f>CB62+$AA$41</f>
        <v>18</v>
      </c>
      <c r="CC63" s="64">
        <f>AC66</f>
        <v>0.1462830559624605</v>
      </c>
      <c r="CD63" s="64">
        <f>AI66</f>
        <v>0</v>
      </c>
      <c r="CE63" s="64">
        <f>AO66</f>
        <v>0</v>
      </c>
      <c r="CF63" s="63">
        <f>AU66</f>
        <v>0</v>
      </c>
      <c r="CG63" s="63">
        <f>BA66</f>
        <v>0</v>
      </c>
      <c r="CH63" s="63">
        <f>BG66</f>
        <v>0</v>
      </c>
      <c r="CI63" s="63">
        <f>BM66</f>
        <v>0</v>
      </c>
      <c r="CJ63" s="63">
        <f>BS66</f>
        <v>0</v>
      </c>
      <c r="CK63" s="64">
        <f>SUM(CC63:CJ63)</f>
        <v>0.1462830559624605</v>
      </c>
      <c r="CL63" s="36"/>
    </row>
    <row r="64" spans="2:90" x14ac:dyDescent="0.65">
      <c r="B64" s="45">
        <v>43913</v>
      </c>
      <c r="C64" s="39">
        <f t="shared" si="22"/>
        <v>38</v>
      </c>
      <c r="D64" s="47">
        <v>1110</v>
      </c>
      <c r="E64" s="52">
        <f t="shared" si="23"/>
        <v>5.4572271386430678E-2</v>
      </c>
      <c r="F64" s="39">
        <f t="shared" si="24"/>
        <v>112</v>
      </c>
      <c r="G64" s="47">
        <v>20340</v>
      </c>
      <c r="H64" s="47">
        <f t="shared" si="25"/>
        <v>5</v>
      </c>
      <c r="I64" s="47">
        <v>41</v>
      </c>
      <c r="J64" s="53">
        <f t="shared" si="26"/>
        <v>3.6936936936936934E-2</v>
      </c>
      <c r="L64" s="28">
        <v>53</v>
      </c>
      <c r="M64" s="75">
        <v>44207</v>
      </c>
      <c r="N64" s="23">
        <f t="shared" si="4"/>
        <v>41.521000000000001</v>
      </c>
      <c r="O64" s="61"/>
      <c r="P64" s="75">
        <f>M64</f>
        <v>44207</v>
      </c>
      <c r="Q64" s="44">
        <f>SUM(C353:C359)</f>
        <v>41521</v>
      </c>
      <c r="R64" s="44">
        <f t="shared" si="27"/>
        <v>319849</v>
      </c>
      <c r="S64" s="56">
        <f t="shared" si="19"/>
        <v>5.4759156543709706E-2</v>
      </c>
      <c r="T64" s="44">
        <f>SUM(H353:H359)</f>
        <v>450</v>
      </c>
      <c r="U64" s="44">
        <f t="shared" si="28"/>
        <v>4482</v>
      </c>
      <c r="V64" s="62">
        <f t="shared" si="20"/>
        <v>1.4012862319406971E-2</v>
      </c>
      <c r="W64" s="44">
        <f>SUM(F353:F359)</f>
        <v>450028</v>
      </c>
      <c r="X64" s="39">
        <f t="shared" si="29"/>
        <v>5841014</v>
      </c>
      <c r="Y64" s="30"/>
      <c r="Z64" s="51">
        <f>Z63+$AA$41</f>
        <v>18.899999999999999</v>
      </c>
      <c r="AA64" s="25">
        <f>AA63+AB64*$AA$41</f>
        <v>49.736990485644704</v>
      </c>
      <c r="AB64" s="26">
        <f>-$AC$35*AA63*AC63</f>
        <v>-5.7383583014831194E-2</v>
      </c>
      <c r="AC64" s="25">
        <f>AC63+AD64*$AA$41</f>
        <v>9.5288216314934615E-2</v>
      </c>
      <c r="AD64" s="27">
        <f>$AC$35*AA63*AC63-$AC$36*AC63</f>
        <v>2.050218166137778E-2</v>
      </c>
      <c r="AE64" s="33"/>
      <c r="AF64" s="51">
        <f>AF63+$AG$41</f>
        <v>7.7700000000000014</v>
      </c>
      <c r="AG64" s="79"/>
      <c r="AH64" s="23"/>
      <c r="AI64" s="63"/>
      <c r="AJ64" s="46"/>
      <c r="AK64" s="36"/>
      <c r="AL64" s="51">
        <f>AL63+$AM$41</f>
        <v>10.5</v>
      </c>
      <c r="AM64" s="23"/>
      <c r="AN64" s="23"/>
      <c r="AO64" s="63"/>
      <c r="AP64" s="46"/>
      <c r="AQ64" s="5"/>
      <c r="AR64" s="51">
        <f>AR63+$AS$41</f>
        <v>5.0400000000000027</v>
      </c>
      <c r="AS64" s="23"/>
      <c r="AT64" s="23"/>
      <c r="AU64" s="63">
        <v>0</v>
      </c>
      <c r="AV64" s="46"/>
      <c r="AW64" s="30"/>
      <c r="AX64" s="19">
        <f>AX63+$AS$41</f>
        <v>5.0400000000000027</v>
      </c>
      <c r="AY64" s="23"/>
      <c r="AZ64" s="23"/>
      <c r="BA64" s="63"/>
      <c r="BB64" s="46"/>
      <c r="BC64" s="36"/>
      <c r="BD64" s="19">
        <f>BD63+$BE$41</f>
        <v>4.2000000000000011</v>
      </c>
      <c r="BE64" s="23"/>
      <c r="BF64" s="23"/>
      <c r="BG64" s="63"/>
      <c r="BH64" s="46"/>
      <c r="BI64" s="73"/>
      <c r="BJ64" s="19">
        <f>BJ63+$BK$41</f>
        <v>9.6600000000000037</v>
      </c>
      <c r="BK64" s="23"/>
      <c r="BL64" s="23"/>
      <c r="BM64" s="63"/>
      <c r="BN64" s="46"/>
      <c r="BO64" s="73"/>
      <c r="BP64" s="19">
        <f>BP63+$BK$41</f>
        <v>9.6600000000000037</v>
      </c>
      <c r="BQ64" s="23"/>
      <c r="BR64" s="23"/>
      <c r="BS64" s="63"/>
      <c r="BT64" s="46"/>
      <c r="BU64" s="99"/>
      <c r="BV64" s="19">
        <f>BV63+$BK$41</f>
        <v>9.6600000000000037</v>
      </c>
      <c r="BW64" s="23"/>
      <c r="BX64" s="23"/>
      <c r="BY64" s="63"/>
      <c r="BZ64" s="46"/>
      <c r="CA64" s="30"/>
      <c r="CB64" s="21">
        <f>CB63+$AA$41</f>
        <v>18.899999999999999</v>
      </c>
      <c r="CC64" s="64">
        <f>AC67</f>
        <v>0.18102768554269041</v>
      </c>
      <c r="CD64" s="64">
        <f>AI67</f>
        <v>0</v>
      </c>
      <c r="CE64" s="64">
        <f>AO67</f>
        <v>0</v>
      </c>
      <c r="CF64" s="63">
        <f>AU67</f>
        <v>0</v>
      </c>
      <c r="CG64" s="63">
        <f>BA67</f>
        <v>0</v>
      </c>
      <c r="CH64" s="63">
        <f>BG67</f>
        <v>0</v>
      </c>
      <c r="CI64" s="63">
        <f>BM67</f>
        <v>0</v>
      </c>
      <c r="CJ64" s="63">
        <f>BS67</f>
        <v>0</v>
      </c>
      <c r="CK64" s="64">
        <f>SUM(CC64:CJ64)</f>
        <v>0.18102768554269041</v>
      </c>
      <c r="CL64" s="36"/>
    </row>
    <row r="65" spans="2:90" x14ac:dyDescent="0.65">
      <c r="B65" s="45">
        <v>43914</v>
      </c>
      <c r="C65" s="39">
        <f t="shared" si="22"/>
        <v>65</v>
      </c>
      <c r="D65" s="47">
        <v>1175</v>
      </c>
      <c r="E65" s="52">
        <f t="shared" si="23"/>
        <v>4.8096602537863284E-2</v>
      </c>
      <c r="F65" s="39">
        <f t="shared" si="24"/>
        <v>4090</v>
      </c>
      <c r="G65" s="47">
        <v>24430</v>
      </c>
      <c r="H65" s="47">
        <f t="shared" si="25"/>
        <v>1</v>
      </c>
      <c r="I65" s="47">
        <v>42</v>
      </c>
      <c r="J65" s="53">
        <f t="shared" si="26"/>
        <v>3.5744680851063831E-2</v>
      </c>
      <c r="L65" s="28">
        <v>54</v>
      </c>
      <c r="M65" s="75">
        <v>44214</v>
      </c>
      <c r="N65" s="23">
        <f t="shared" si="4"/>
        <v>38.365000000000002</v>
      </c>
      <c r="P65" s="75">
        <f>M65</f>
        <v>44214</v>
      </c>
      <c r="Q65" s="44">
        <f>SUM(C360:C366)</f>
        <v>38365</v>
      </c>
      <c r="R65" s="44">
        <f t="shared" si="27"/>
        <v>358214</v>
      </c>
      <c r="S65" s="56">
        <f t="shared" si="19"/>
        <v>5.616841335451405E-2</v>
      </c>
      <c r="T65" s="44">
        <f>SUM(H360:H366)</f>
        <v>573</v>
      </c>
      <c r="U65" s="44">
        <f t="shared" si="28"/>
        <v>5055</v>
      </c>
      <c r="V65" s="62">
        <f t="shared" si="20"/>
        <v>1.4111676260559331E-2</v>
      </c>
      <c r="W65" s="44">
        <f>SUM(F360:F366)</f>
        <v>536485</v>
      </c>
      <c r="X65" s="39">
        <f t="shared" si="29"/>
        <v>6377499</v>
      </c>
      <c r="Y65" s="30"/>
      <c r="Z65" s="51">
        <f>Z64+$AA$41</f>
        <v>19.799999999999997</v>
      </c>
      <c r="AA65" s="25">
        <f>AA64+AB65*$AA$41</f>
        <v>49.673009272683331</v>
      </c>
      <c r="AB65" s="26">
        <f>-$AC$35*AA64*AC64</f>
        <v>-7.1090236623749359E-2</v>
      </c>
      <c r="AC65" s="25">
        <f>AC64+AD65*$AA$41</f>
        <v>0.11810491982825728</v>
      </c>
      <c r="AD65" s="27">
        <f>$AC$35*AA64*AC64-$AC$36*AC64</f>
        <v>2.5351892792580745E-2</v>
      </c>
      <c r="AE65" s="33"/>
      <c r="AF65" s="51">
        <f>AF64+$AG$41</f>
        <v>8.14</v>
      </c>
      <c r="AG65" s="79"/>
      <c r="AH65" s="23"/>
      <c r="AI65" s="63"/>
      <c r="AJ65" s="46"/>
      <c r="AK65" s="36"/>
      <c r="AL65" s="51">
        <f>AL64+$AM$41</f>
        <v>11</v>
      </c>
      <c r="AM65" s="23"/>
      <c r="AN65" s="23"/>
      <c r="AO65" s="63"/>
      <c r="AP65" s="46"/>
      <c r="AQ65" s="5"/>
      <c r="AR65" s="51">
        <f>AR64+$AS$41</f>
        <v>5.2800000000000029</v>
      </c>
      <c r="AS65" s="23"/>
      <c r="AT65" s="23"/>
      <c r="AU65" s="63">
        <v>0</v>
      </c>
      <c r="AV65" s="46"/>
      <c r="AW65" s="30"/>
      <c r="AX65" s="19">
        <f>AX64+$AS$41</f>
        <v>5.2800000000000029</v>
      </c>
      <c r="AY65" s="23"/>
      <c r="AZ65" s="23"/>
      <c r="BA65" s="63"/>
      <c r="BB65" s="46"/>
      <c r="BC65" s="36"/>
      <c r="BD65" s="19">
        <f>BD64+$BE$41</f>
        <v>4.4000000000000012</v>
      </c>
      <c r="BE65" s="23"/>
      <c r="BF65" s="23"/>
      <c r="BG65" s="63"/>
      <c r="BH65" s="46"/>
      <c r="BI65" s="73"/>
      <c r="BJ65" s="19">
        <f>BJ64+$BK$41</f>
        <v>10.120000000000005</v>
      </c>
      <c r="BK65" s="23"/>
      <c r="BL65" s="23"/>
      <c r="BM65" s="63"/>
      <c r="BN65" s="46"/>
      <c r="BO65" s="73"/>
      <c r="BP65" s="19">
        <f>BP64+$BK$41</f>
        <v>10.120000000000005</v>
      </c>
      <c r="BQ65" s="23"/>
      <c r="BR65" s="23"/>
      <c r="BS65" s="63"/>
      <c r="BT65" s="46"/>
      <c r="BU65" s="99"/>
      <c r="BV65" s="19">
        <f>BV64+$BK$41</f>
        <v>10.120000000000005</v>
      </c>
      <c r="BW65" s="23"/>
      <c r="BX65" s="23"/>
      <c r="BY65" s="63"/>
      <c r="BZ65" s="46"/>
      <c r="CA65" s="30"/>
      <c r="CB65" s="21">
        <f>CB64+$AA$41</f>
        <v>19.799999999999997</v>
      </c>
      <c r="CC65" s="64">
        <f>AC68</f>
        <v>0.22378538525651814</v>
      </c>
      <c r="CD65" s="64">
        <f>AI68</f>
        <v>0</v>
      </c>
      <c r="CE65" s="64">
        <f>AO68</f>
        <v>0</v>
      </c>
      <c r="CF65" s="63">
        <f>AU68</f>
        <v>0</v>
      </c>
      <c r="CG65" s="63">
        <f>BA68</f>
        <v>0</v>
      </c>
      <c r="CH65" s="63">
        <f>BG68</f>
        <v>0</v>
      </c>
      <c r="CI65" s="63">
        <f>BM68</f>
        <v>0</v>
      </c>
      <c r="CJ65" s="63">
        <f>BS68</f>
        <v>0</v>
      </c>
      <c r="CK65" s="64">
        <f>SUM(CC65:CJ65)</f>
        <v>0.22378538525651814</v>
      </c>
      <c r="CL65" s="75">
        <f>P20</f>
        <v>43899</v>
      </c>
    </row>
    <row r="66" spans="2:90" x14ac:dyDescent="0.65">
      <c r="B66" s="45">
        <v>43915</v>
      </c>
      <c r="C66" s="39">
        <f t="shared" si="22"/>
        <v>116</v>
      </c>
      <c r="D66" s="47">
        <v>1291</v>
      </c>
      <c r="E66" s="52">
        <f t="shared" si="23"/>
        <v>5.4887122146167255E-2</v>
      </c>
      <c r="F66" s="55">
        <f t="shared" si="24"/>
        <v>-909</v>
      </c>
      <c r="G66" s="47">
        <v>23521</v>
      </c>
      <c r="H66" s="47">
        <f t="shared" si="25"/>
        <v>1</v>
      </c>
      <c r="I66" s="47">
        <v>43</v>
      </c>
      <c r="J66" s="53">
        <f t="shared" si="26"/>
        <v>3.3307513555383424E-2</v>
      </c>
      <c r="L66" s="28">
        <v>55</v>
      </c>
      <c r="M66" s="75">
        <v>44221</v>
      </c>
      <c r="N66" s="23">
        <f t="shared" si="4"/>
        <v>26.081</v>
      </c>
      <c r="P66" s="75">
        <f>M66</f>
        <v>44221</v>
      </c>
      <c r="Q66" s="44">
        <f>SUM(C367:C373)</f>
        <v>26081</v>
      </c>
      <c r="R66" s="44">
        <f t="shared" si="27"/>
        <v>384295</v>
      </c>
      <c r="S66" s="56">
        <f t="shared" si="19"/>
        <v>5.6248057894538864E-2</v>
      </c>
      <c r="T66" s="44">
        <f>SUM(H367:H373)</f>
        <v>635</v>
      </c>
      <c r="U66" s="44">
        <f t="shared" si="28"/>
        <v>5690</v>
      </c>
      <c r="V66" s="62">
        <f t="shared" si="20"/>
        <v>1.4806333675952068E-2</v>
      </c>
      <c r="W66" s="44">
        <f>SUM(F367:F373)</f>
        <v>454648</v>
      </c>
      <c r="X66" s="39">
        <f t="shared" si="29"/>
        <v>6832147</v>
      </c>
      <c r="Y66" s="30"/>
      <c r="Z66" s="51">
        <f>Z65+$AA$41</f>
        <v>20.699999999999996</v>
      </c>
      <c r="AA66" s="25">
        <f>AA65+AB66*$AA$41</f>
        <v>49.59380981118332</v>
      </c>
      <c r="AB66" s="26">
        <f>-$AC$35*AA65*AC65</f>
        <v>-8.7999401666678176E-2</v>
      </c>
      <c r="AC66" s="25">
        <f>AC65+AD66*$AA$41</f>
        <v>0.1462830559624605</v>
      </c>
      <c r="AD66" s="27">
        <f>$AC$35*AA65*AC65-$AC$36*AC65</f>
        <v>3.1309040149114682E-2</v>
      </c>
      <c r="AE66" s="33"/>
      <c r="AF66" s="51">
        <f>AF65+$AG$41</f>
        <v>8.51</v>
      </c>
      <c r="AG66" s="79"/>
      <c r="AH66" s="23"/>
      <c r="AI66" s="63"/>
      <c r="AJ66" s="46"/>
      <c r="AK66" s="36"/>
      <c r="AL66" s="51">
        <f>AL65+$AM$41</f>
        <v>11.5</v>
      </c>
      <c r="AM66" s="23"/>
      <c r="AN66" s="23"/>
      <c r="AO66" s="63"/>
      <c r="AP66" s="46"/>
      <c r="AQ66" s="5"/>
      <c r="AR66" s="51">
        <f>AR65+$AS$41</f>
        <v>5.5200000000000031</v>
      </c>
      <c r="AS66" s="23"/>
      <c r="AT66" s="23"/>
      <c r="AU66" s="63">
        <v>0</v>
      </c>
      <c r="AV66" s="46"/>
      <c r="AW66" s="30"/>
      <c r="AX66" s="19">
        <f>AX65+$AS$41</f>
        <v>5.5200000000000031</v>
      </c>
      <c r="AY66" s="23"/>
      <c r="AZ66" s="23"/>
      <c r="BA66" s="63"/>
      <c r="BB66" s="46"/>
      <c r="BC66" s="36"/>
      <c r="BD66" s="19">
        <f>BD65+$BE$41</f>
        <v>4.6000000000000014</v>
      </c>
      <c r="BE66" s="23"/>
      <c r="BF66" s="23"/>
      <c r="BG66" s="63"/>
      <c r="BH66" s="46"/>
      <c r="BI66" s="73"/>
      <c r="BJ66" s="19">
        <f>BJ65+$BK$41</f>
        <v>10.580000000000005</v>
      </c>
      <c r="BK66" s="23"/>
      <c r="BL66" s="23"/>
      <c r="BM66" s="63"/>
      <c r="BN66" s="46"/>
      <c r="BO66" s="73"/>
      <c r="BP66" s="19">
        <f>BP65+$BK$41</f>
        <v>10.580000000000005</v>
      </c>
      <c r="BQ66" s="23"/>
      <c r="BR66" s="23"/>
      <c r="BS66" s="63"/>
      <c r="BT66" s="46"/>
      <c r="BU66" s="99"/>
      <c r="BV66" s="19">
        <f>BV65+$BK$41</f>
        <v>10.580000000000005</v>
      </c>
      <c r="BW66" s="23"/>
      <c r="BX66" s="23"/>
      <c r="BY66" s="63"/>
      <c r="BZ66" s="46"/>
      <c r="CA66" s="30"/>
      <c r="CB66" s="21">
        <f>CB65+$AA$41</f>
        <v>20.699999999999996</v>
      </c>
      <c r="CC66" s="64">
        <f>AC69</f>
        <v>0.27627677049517907</v>
      </c>
      <c r="CD66" s="64">
        <f>AI69</f>
        <v>0</v>
      </c>
      <c r="CE66" s="64">
        <f>AO69</f>
        <v>0</v>
      </c>
      <c r="CF66" s="63">
        <f>AU69</f>
        <v>0</v>
      </c>
      <c r="CG66" s="63">
        <f>BA69</f>
        <v>0</v>
      </c>
      <c r="CH66" s="63">
        <f>BG69</f>
        <v>0</v>
      </c>
      <c r="CI66" s="63">
        <f>BM69</f>
        <v>0</v>
      </c>
      <c r="CJ66" s="63">
        <f>BS69</f>
        <v>0</v>
      </c>
      <c r="CK66" s="64">
        <f>SUM(CC66:CJ66)</f>
        <v>0.27627677049517907</v>
      </c>
      <c r="CL66" s="36"/>
    </row>
    <row r="67" spans="2:90" x14ac:dyDescent="0.65">
      <c r="B67" s="45">
        <v>43916</v>
      </c>
      <c r="C67" s="39">
        <f t="shared" si="22"/>
        <v>96</v>
      </c>
      <c r="D67" s="47">
        <v>1387</v>
      </c>
      <c r="E67" s="52">
        <f t="shared" si="23"/>
        <v>5.510309483135354E-2</v>
      </c>
      <c r="F67" s="39">
        <f t="shared" si="24"/>
        <v>1650</v>
      </c>
      <c r="G67" s="47">
        <v>25171</v>
      </c>
      <c r="H67" s="47">
        <f t="shared" si="25"/>
        <v>2</v>
      </c>
      <c r="I67" s="47">
        <v>45</v>
      </c>
      <c r="J67" s="53">
        <f t="shared" si="26"/>
        <v>3.2444124008651765E-2</v>
      </c>
      <c r="L67" s="28">
        <v>56</v>
      </c>
      <c r="M67" s="75">
        <v>44228</v>
      </c>
      <c r="N67" s="23">
        <f t="shared" si="4"/>
        <v>16.693000000000001</v>
      </c>
      <c r="O67" s="61"/>
      <c r="P67" s="75">
        <f>M67</f>
        <v>44228</v>
      </c>
      <c r="Q67" s="44">
        <f>SUM(C374:C380)</f>
        <v>16693</v>
      </c>
      <c r="R67" s="44">
        <f t="shared" si="27"/>
        <v>400988</v>
      </c>
      <c r="S67" s="56">
        <f t="shared" si="19"/>
        <v>5.552570709465298E-2</v>
      </c>
      <c r="T67" s="44">
        <f>SUM(H374:H380)</f>
        <v>684</v>
      </c>
      <c r="U67" s="44">
        <f t="shared" si="28"/>
        <v>6374</v>
      </c>
      <c r="V67" s="62">
        <f t="shared" si="20"/>
        <v>1.5895737528305087E-2</v>
      </c>
      <c r="W67" s="44">
        <f>SUM(F374:F380)</f>
        <v>389517</v>
      </c>
      <c r="X67" s="39">
        <f t="shared" si="29"/>
        <v>7221664</v>
      </c>
      <c r="Y67" s="30"/>
      <c r="Z67" s="51">
        <f>Z66+$AA$41</f>
        <v>21.599999999999994</v>
      </c>
      <c r="AA67" s="25">
        <f>AA66+AB67*$AA$41</f>
        <v>49.49587090142731</v>
      </c>
      <c r="AB67" s="26">
        <f>-$AC$35*AA66*AC66</f>
        <v>-0.10882101084001428</v>
      </c>
      <c r="AC67" s="25">
        <f>AC66+AD67*$AA$41</f>
        <v>0.18102768554269041</v>
      </c>
      <c r="AD67" s="27">
        <f>$AC$35*AA66*AC66-$AC$36*AC66</f>
        <v>3.8605143978033246E-2</v>
      </c>
      <c r="AE67" s="33"/>
      <c r="AF67" s="51">
        <f>AF66+$AG$41</f>
        <v>8.879999999999999</v>
      </c>
      <c r="AG67" s="79"/>
      <c r="AH67" s="23"/>
      <c r="AI67" s="63"/>
      <c r="AJ67" s="46"/>
      <c r="AK67" s="36"/>
      <c r="AL67" s="51">
        <f>AL66+$AM$41</f>
        <v>12</v>
      </c>
      <c r="AM67" s="23"/>
      <c r="AN67" s="23"/>
      <c r="AO67" s="63"/>
      <c r="AP67" s="46"/>
      <c r="AQ67" s="5"/>
      <c r="AR67" s="51">
        <f>AR66+$AS$41</f>
        <v>5.7600000000000033</v>
      </c>
      <c r="AS67" s="23"/>
      <c r="AT67" s="23"/>
      <c r="AU67" s="63">
        <v>0</v>
      </c>
      <c r="AV67" s="46"/>
      <c r="AW67" s="30"/>
      <c r="AX67" s="19">
        <f>AX66+$AS$41</f>
        <v>5.7600000000000033</v>
      </c>
      <c r="AY67" s="23"/>
      <c r="AZ67" s="23"/>
      <c r="BA67" s="63"/>
      <c r="BB67" s="46"/>
      <c r="BC67" s="36"/>
      <c r="BD67" s="19">
        <f>BD66+$BE$41</f>
        <v>4.8000000000000016</v>
      </c>
      <c r="BE67" s="23"/>
      <c r="BF67" s="23"/>
      <c r="BG67" s="63"/>
      <c r="BH67" s="46"/>
      <c r="BI67" s="73"/>
      <c r="BJ67" s="19">
        <f>BJ66+$BK$41</f>
        <v>11.040000000000006</v>
      </c>
      <c r="BK67" s="23"/>
      <c r="BL67" s="23"/>
      <c r="BM67" s="63"/>
      <c r="BN67" s="46"/>
      <c r="BO67" s="73"/>
      <c r="BP67" s="19">
        <f>BP66+$BK$41</f>
        <v>11.040000000000006</v>
      </c>
      <c r="BQ67" s="23"/>
      <c r="BR67" s="23"/>
      <c r="BS67" s="63"/>
      <c r="BT67" s="46"/>
      <c r="BU67" s="99"/>
      <c r="BV67" s="19">
        <f>BV66+$BK$41</f>
        <v>11.040000000000006</v>
      </c>
      <c r="BW67" s="23"/>
      <c r="BX67" s="23"/>
      <c r="BY67" s="63"/>
      <c r="BZ67" s="46"/>
      <c r="CA67" s="30"/>
      <c r="CB67" s="21">
        <f>CB66+$AA$41</f>
        <v>21.599999999999994</v>
      </c>
      <c r="CC67" s="64">
        <f>AC70</f>
        <v>0.34052424960414968</v>
      </c>
      <c r="CD67" s="64">
        <f>AI70</f>
        <v>0</v>
      </c>
      <c r="CE67" s="64">
        <f>AO70</f>
        <v>0</v>
      </c>
      <c r="CF67" s="63">
        <f>AU70</f>
        <v>0</v>
      </c>
      <c r="CG67" s="63">
        <f>BA70</f>
        <v>0</v>
      </c>
      <c r="CH67" s="63">
        <f>BG70</f>
        <v>0</v>
      </c>
      <c r="CI67" s="63">
        <f>BM70</f>
        <v>0</v>
      </c>
      <c r="CJ67" s="63">
        <f>BS70</f>
        <v>0</v>
      </c>
      <c r="CK67" s="64">
        <f>SUM(CC67:CJ67)</f>
        <v>0.34052424960414968</v>
      </c>
      <c r="CL67" s="36"/>
    </row>
    <row r="68" spans="2:90" x14ac:dyDescent="0.65">
      <c r="B68" s="45">
        <v>43917</v>
      </c>
      <c r="C68" s="39">
        <f t="shared" si="22"/>
        <v>112</v>
      </c>
      <c r="D68" s="47">
        <v>1499</v>
      </c>
      <c r="E68" s="52">
        <f t="shared" si="23"/>
        <v>5.5508239214960189E-2</v>
      </c>
      <c r="F68" s="39">
        <f t="shared" si="24"/>
        <v>1834</v>
      </c>
      <c r="G68" s="47">
        <v>27005</v>
      </c>
      <c r="H68" s="47">
        <f t="shared" si="25"/>
        <v>1</v>
      </c>
      <c r="I68" s="47">
        <v>46</v>
      </c>
      <c r="J68" s="53">
        <f t="shared" si="26"/>
        <v>3.0687124749833223E-2</v>
      </c>
      <c r="L68" s="28">
        <v>57</v>
      </c>
      <c r="M68" s="75">
        <v>44235</v>
      </c>
      <c r="N68" s="23">
        <f t="shared" si="4"/>
        <v>11.037000000000001</v>
      </c>
      <c r="O68" s="61"/>
      <c r="P68" s="75">
        <f>M68</f>
        <v>44235</v>
      </c>
      <c r="Q68" s="44">
        <f>SUM(C381:C387)</f>
        <v>11037</v>
      </c>
      <c r="R68" s="44">
        <f t="shared" si="27"/>
        <v>412025</v>
      </c>
      <c r="S68" s="56">
        <f t="shared" si="19"/>
        <v>5.4420721942173567E-2</v>
      </c>
      <c r="T68" s="44">
        <f>SUM(H381:H387)</f>
        <v>574</v>
      </c>
      <c r="U68" s="44">
        <f t="shared" si="28"/>
        <v>6948</v>
      </c>
      <c r="V68" s="62">
        <f t="shared" si="20"/>
        <v>1.6863054426309084E-2</v>
      </c>
      <c r="W68" s="44">
        <f>SUM(F381:F387)</f>
        <v>349441</v>
      </c>
      <c r="X68" s="39">
        <f t="shared" si="29"/>
        <v>7571105</v>
      </c>
      <c r="Y68" s="30"/>
      <c r="Z68" s="51">
        <f>Z67+$AA$41</f>
        <v>22.499999999999993</v>
      </c>
      <c r="AA68" s="25">
        <f>AA67+AB68*$AA$41</f>
        <v>49.374909241559038</v>
      </c>
      <c r="AB68" s="26">
        <f>-$AC$35*AA67*AC67</f>
        <v>-0.13440184429807775</v>
      </c>
      <c r="AC68" s="25">
        <f>AC67+AD68*$AA$41</f>
        <v>0.22378538525651814</v>
      </c>
      <c r="AD68" s="27">
        <f>$AC$35*AA67*AC67-$AC$36*AC67</f>
        <v>4.7508555237586347E-2</v>
      </c>
      <c r="AE68" s="33"/>
      <c r="AF68" s="51">
        <f>AF67+$AG$41</f>
        <v>9.2499999999999982</v>
      </c>
      <c r="AG68" s="79"/>
      <c r="AH68" s="23"/>
      <c r="AI68" s="63"/>
      <c r="AJ68" s="46"/>
      <c r="AK68" s="36"/>
      <c r="AL68" s="51">
        <f>AL67+$AM$41</f>
        <v>12.5</v>
      </c>
      <c r="AM68" s="23"/>
      <c r="AN68" s="23"/>
      <c r="AO68" s="63"/>
      <c r="AP68" s="46"/>
      <c r="AQ68" s="5"/>
      <c r="AR68" s="51">
        <f>AR67+$AS$41</f>
        <v>6.0000000000000036</v>
      </c>
      <c r="AS68" s="23"/>
      <c r="AT68" s="23"/>
      <c r="AU68" s="63">
        <v>0</v>
      </c>
      <c r="AV68" s="46"/>
      <c r="AW68" s="30"/>
      <c r="AX68" s="19">
        <f>AX67+$AS$41</f>
        <v>6.0000000000000036</v>
      </c>
      <c r="AY68" s="23"/>
      <c r="AZ68" s="23"/>
      <c r="BA68" s="63"/>
      <c r="BB68" s="46"/>
      <c r="BC68" s="36"/>
      <c r="BD68" s="19">
        <f>BD67+$BE$41</f>
        <v>5.0000000000000018</v>
      </c>
      <c r="BE68" s="23"/>
      <c r="BF68" s="23"/>
      <c r="BG68" s="63"/>
      <c r="BH68" s="46"/>
      <c r="BI68" s="73"/>
      <c r="BJ68" s="19">
        <f>BJ67+$BK$41</f>
        <v>11.500000000000007</v>
      </c>
      <c r="BK68" s="23"/>
      <c r="BL68" s="23"/>
      <c r="BM68" s="63"/>
      <c r="BN68" s="46"/>
      <c r="BO68" s="73"/>
      <c r="BP68" s="19">
        <f>BP67+$BK$41</f>
        <v>11.500000000000007</v>
      </c>
      <c r="BQ68" s="23"/>
      <c r="BR68" s="23"/>
      <c r="BS68" s="63"/>
      <c r="BT68" s="46"/>
      <c r="BU68" s="99"/>
      <c r="BV68" s="19">
        <f>BV67+$BK$41</f>
        <v>11.500000000000007</v>
      </c>
      <c r="BW68" s="23"/>
      <c r="BX68" s="23"/>
      <c r="BY68" s="63"/>
      <c r="BZ68" s="46"/>
      <c r="CA68" s="30"/>
      <c r="CB68" s="21">
        <f>CB67+$AA$41</f>
        <v>22.499999999999993</v>
      </c>
      <c r="CC68" s="64">
        <f>AC71</f>
        <v>0.41886830193761709</v>
      </c>
      <c r="CD68" s="64">
        <f>AI71</f>
        <v>0</v>
      </c>
      <c r="CE68" s="64">
        <f>AO71</f>
        <v>0</v>
      </c>
      <c r="CF68" s="63">
        <f>AU71</f>
        <v>0</v>
      </c>
      <c r="CG68" s="63">
        <f>BA71</f>
        <v>0</v>
      </c>
      <c r="CH68" s="63">
        <f>BG71</f>
        <v>0</v>
      </c>
      <c r="CI68" s="63">
        <f>BM71</f>
        <v>0</v>
      </c>
      <c r="CJ68" s="63">
        <f>BS71</f>
        <v>0</v>
      </c>
      <c r="CK68" s="64">
        <f>SUM(CC68:CJ68)</f>
        <v>0.41886830193761709</v>
      </c>
      <c r="CL68" s="75">
        <f>P21</f>
        <v>43906</v>
      </c>
    </row>
    <row r="69" spans="2:90" x14ac:dyDescent="0.65">
      <c r="B69" s="45">
        <v>43918</v>
      </c>
      <c r="C69" s="39">
        <f t="shared" si="22"/>
        <v>163</v>
      </c>
      <c r="D69" s="47">
        <v>1662</v>
      </c>
      <c r="E69" s="52">
        <f t="shared" si="23"/>
        <v>5.8389544688026984E-2</v>
      </c>
      <c r="F69" s="39">
        <f t="shared" si="24"/>
        <v>1459</v>
      </c>
      <c r="G69" s="47">
        <v>28464</v>
      </c>
      <c r="H69" s="47">
        <f t="shared" si="25"/>
        <v>3</v>
      </c>
      <c r="I69" s="47">
        <v>49</v>
      </c>
      <c r="J69" s="53">
        <f t="shared" si="26"/>
        <v>2.9482551143200964E-2</v>
      </c>
      <c r="L69" s="28">
        <v>58</v>
      </c>
      <c r="M69" s="75">
        <v>44242</v>
      </c>
      <c r="N69" s="23">
        <f t="shared" si="4"/>
        <v>10.035</v>
      </c>
      <c r="O69" s="61"/>
      <c r="P69" s="75">
        <f>M69</f>
        <v>44242</v>
      </c>
      <c r="Q69" s="44">
        <f>SUM(C388:C394)</f>
        <v>10035</v>
      </c>
      <c r="R69" s="44">
        <f t="shared" si="27"/>
        <v>422060</v>
      </c>
      <c r="S69" s="56">
        <f t="shared" si="19"/>
        <v>5.3187232896592128E-2</v>
      </c>
      <c r="T69" s="44">
        <f>SUM(H388:H394)</f>
        <v>505</v>
      </c>
      <c r="U69" s="44">
        <f t="shared" si="28"/>
        <v>7453</v>
      </c>
      <c r="V69" s="62">
        <f t="shared" si="20"/>
        <v>1.7658626735535234E-2</v>
      </c>
      <c r="W69" s="44">
        <f>SUM(F388:F394)</f>
        <v>364258</v>
      </c>
      <c r="X69" s="39">
        <f t="shared" si="29"/>
        <v>7935363</v>
      </c>
      <c r="Y69" s="30"/>
      <c r="Z69" s="51">
        <f>Z68+$AA$41</f>
        <v>23.399999999999991</v>
      </c>
      <c r="AA69" s="25">
        <f>AA68+AB69*$AA$41</f>
        <v>49.225742569889562</v>
      </c>
      <c r="AB69" s="26">
        <f>-$AC$35*AA68*AC68</f>
        <v>-0.1657407462994186</v>
      </c>
      <c r="AC69" s="25">
        <f>AC68+AD69*$AA$41</f>
        <v>0.27627677049517907</v>
      </c>
      <c r="AD69" s="27">
        <f>$AC$35*AA68*AC68-$AC$36*AC68</f>
        <v>5.832376137628989E-2</v>
      </c>
      <c r="AE69" s="33"/>
      <c r="AF69" s="51">
        <f>AF68+$AG$41</f>
        <v>9.6199999999999974</v>
      </c>
      <c r="AG69" s="79"/>
      <c r="AH69" s="23"/>
      <c r="AI69" s="63"/>
      <c r="AJ69" s="46"/>
      <c r="AK69" s="36"/>
      <c r="AL69" s="51">
        <f>AL68+$AM$41</f>
        <v>13</v>
      </c>
      <c r="AM69" s="23"/>
      <c r="AN69" s="23"/>
      <c r="AO69" s="63"/>
      <c r="AP69" s="46"/>
      <c r="AQ69" s="5"/>
      <c r="AR69" s="51">
        <f>AR68+$AS$41</f>
        <v>6.2400000000000038</v>
      </c>
      <c r="AS69" s="23"/>
      <c r="AT69" s="23"/>
      <c r="AU69" s="63">
        <v>0</v>
      </c>
      <c r="AV69" s="46"/>
      <c r="AW69" s="30"/>
      <c r="AX69" s="19">
        <f>AX68+$AS$41</f>
        <v>6.2400000000000038</v>
      </c>
      <c r="AY69" s="23"/>
      <c r="AZ69" s="23"/>
      <c r="BA69" s="63"/>
      <c r="BB69" s="46"/>
      <c r="BC69" s="36"/>
      <c r="BD69" s="19">
        <f>BD68+$BE$41</f>
        <v>5.200000000000002</v>
      </c>
      <c r="BE69" s="23"/>
      <c r="BF69" s="23"/>
      <c r="BG69" s="63"/>
      <c r="BH69" s="46"/>
      <c r="BI69" s="73"/>
      <c r="BJ69" s="19">
        <f>BJ68+$BK$41</f>
        <v>11.960000000000008</v>
      </c>
      <c r="BK69" s="23"/>
      <c r="BL69" s="23"/>
      <c r="BM69" s="63"/>
      <c r="BN69" s="46"/>
      <c r="BO69" s="73"/>
      <c r="BP69" s="19">
        <f>BP68+$BK$41</f>
        <v>11.960000000000008</v>
      </c>
      <c r="BQ69" s="23"/>
      <c r="BR69" s="23"/>
      <c r="BS69" s="63"/>
      <c r="BT69" s="46"/>
      <c r="BU69" s="99"/>
      <c r="BV69" s="19">
        <f>BV68+$BK$41</f>
        <v>11.960000000000008</v>
      </c>
      <c r="BW69" s="23"/>
      <c r="BX69" s="23"/>
      <c r="BY69" s="63"/>
      <c r="BZ69" s="46"/>
      <c r="CA69" s="30"/>
      <c r="CB69" s="21">
        <f>CB68+$AA$41</f>
        <v>23.399999999999991</v>
      </c>
      <c r="CC69" s="64">
        <f>AC72</f>
        <v>0.51396202708004324</v>
      </c>
      <c r="CD69" s="64">
        <f>AI72</f>
        <v>0</v>
      </c>
      <c r="CE69" s="64">
        <f>AO72</f>
        <v>0</v>
      </c>
      <c r="CF69" s="63">
        <f>AU72</f>
        <v>0</v>
      </c>
      <c r="CG69" s="63">
        <f>BA72</f>
        <v>0</v>
      </c>
      <c r="CH69" s="63">
        <f>BG72</f>
        <v>0</v>
      </c>
      <c r="CI69" s="63">
        <f>BM72</f>
        <v>0</v>
      </c>
      <c r="CJ69" s="63">
        <f>BS72</f>
        <v>0</v>
      </c>
      <c r="CK69" s="64">
        <f>SUM(CC69:CJ69)</f>
        <v>0.51396202708004324</v>
      </c>
      <c r="CL69" s="36"/>
    </row>
    <row r="70" spans="2:90" x14ac:dyDescent="0.65">
      <c r="B70" s="45">
        <v>43919</v>
      </c>
      <c r="C70" s="39">
        <f t="shared" si="22"/>
        <v>173</v>
      </c>
      <c r="D70" s="47">
        <v>1835</v>
      </c>
      <c r="E70" s="52">
        <f t="shared" si="23"/>
        <v>6.380389429763561E-2</v>
      </c>
      <c r="F70" s="39">
        <f t="shared" si="24"/>
        <v>296</v>
      </c>
      <c r="G70" s="47">
        <v>28760</v>
      </c>
      <c r="H70" s="47">
        <f t="shared" si="25"/>
        <v>3</v>
      </c>
      <c r="I70" s="47">
        <v>52</v>
      </c>
      <c r="J70" s="53">
        <f t="shared" si="26"/>
        <v>2.8337874659400544E-2</v>
      </c>
      <c r="L70" s="28">
        <v>59</v>
      </c>
      <c r="M70" s="75">
        <v>44249</v>
      </c>
      <c r="N70" s="23">
        <f t="shared" si="4"/>
        <v>7.2329999999999997</v>
      </c>
      <c r="O70" s="61"/>
      <c r="P70" s="75">
        <f>M70</f>
        <v>44249</v>
      </c>
      <c r="Q70" s="44">
        <f>SUM(C395:C401)</f>
        <v>7233</v>
      </c>
      <c r="R70" s="44">
        <f t="shared" si="27"/>
        <v>429293</v>
      </c>
      <c r="S70" s="56">
        <f t="shared" si="19"/>
        <v>5.2130411456879931E-2</v>
      </c>
      <c r="T70" s="44">
        <f>SUM(H395:H401)</f>
        <v>443</v>
      </c>
      <c r="U70" s="44">
        <f t="shared" si="28"/>
        <v>7896</v>
      </c>
      <c r="V70" s="62">
        <f t="shared" si="20"/>
        <v>1.8393032264677037E-2</v>
      </c>
      <c r="W70" s="44">
        <f>SUM(F395:F401)</f>
        <v>299619</v>
      </c>
      <c r="X70" s="39">
        <f t="shared" si="29"/>
        <v>8234982</v>
      </c>
      <c r="Y70" s="30"/>
      <c r="Z70" s="51">
        <f>Z69+$AA$41</f>
        <v>24.29999999999999</v>
      </c>
      <c r="AA70" s="25">
        <f>AA69+AB70*$AA$41</f>
        <v>49.042143525926676</v>
      </c>
      <c r="AB70" s="26">
        <f>-$AC$35*AA69*AC69</f>
        <v>-0.20399893773654218</v>
      </c>
      <c r="AC70" s="25">
        <f>AC69+AD70*$AA$41</f>
        <v>0.34052424960414968</v>
      </c>
      <c r="AD70" s="27">
        <f>$AC$35*AA69*AC69-$AC$36*AC69</f>
        <v>7.1386087898856226E-2</v>
      </c>
      <c r="AE70" s="33"/>
      <c r="AF70" s="51">
        <f>AF69+$AG$41</f>
        <v>9.9899999999999967</v>
      </c>
      <c r="AG70" s="79"/>
      <c r="AH70" s="23"/>
      <c r="AI70" s="63"/>
      <c r="AJ70" s="46"/>
      <c r="AK70" s="36"/>
      <c r="AL70" s="51">
        <f>AL69+$AM$41</f>
        <v>13.5</v>
      </c>
      <c r="AM70" s="23"/>
      <c r="AN70" s="23"/>
      <c r="AO70" s="63"/>
      <c r="AP70" s="46"/>
      <c r="AQ70" s="5"/>
      <c r="AR70" s="51">
        <f>AR69+$AS$41</f>
        <v>6.480000000000004</v>
      </c>
      <c r="AS70" s="23"/>
      <c r="AT70" s="23"/>
      <c r="AU70" s="63">
        <v>0</v>
      </c>
      <c r="AV70" s="46"/>
      <c r="AW70" s="30"/>
      <c r="AX70" s="19">
        <f>AX69+$AS$41</f>
        <v>6.480000000000004</v>
      </c>
      <c r="AY70" s="23"/>
      <c r="AZ70" s="23"/>
      <c r="BA70" s="63"/>
      <c r="BB70" s="46"/>
      <c r="BC70" s="36"/>
      <c r="BD70" s="19">
        <f>BD69+$BE$41</f>
        <v>5.4000000000000021</v>
      </c>
      <c r="BE70" s="23"/>
      <c r="BF70" s="23"/>
      <c r="BG70" s="63"/>
      <c r="BH70" s="46"/>
      <c r="BI70" s="73"/>
      <c r="BJ70" s="19">
        <f>BJ69+$BK$41</f>
        <v>12.420000000000009</v>
      </c>
      <c r="BK70" s="23"/>
      <c r="BL70" s="23"/>
      <c r="BM70" s="63"/>
      <c r="BN70" s="46"/>
      <c r="BO70" s="73"/>
      <c r="BP70" s="19">
        <f>BP69+$BK$41</f>
        <v>12.420000000000009</v>
      </c>
      <c r="BQ70" s="23"/>
      <c r="BR70" s="23"/>
      <c r="BS70" s="63"/>
      <c r="BT70" s="46"/>
      <c r="BU70" s="99"/>
      <c r="BV70" s="19">
        <f>BV69+$BK$41</f>
        <v>12.420000000000009</v>
      </c>
      <c r="BW70" s="23"/>
      <c r="BX70" s="23"/>
      <c r="BY70" s="63"/>
      <c r="BZ70" s="46"/>
      <c r="CA70" s="30"/>
      <c r="CB70" s="21">
        <f>CB69+$AA$41</f>
        <v>24.29999999999999</v>
      </c>
      <c r="CC70" s="64">
        <f>AC73</f>
        <v>0.62872910539962967</v>
      </c>
      <c r="CD70" s="64">
        <f>AI73</f>
        <v>0</v>
      </c>
      <c r="CE70" s="64">
        <f>AO73</f>
        <v>0</v>
      </c>
      <c r="CF70" s="63">
        <f>AU73</f>
        <v>0</v>
      </c>
      <c r="CG70" s="63">
        <f>BA73</f>
        <v>0</v>
      </c>
      <c r="CH70" s="63">
        <f>BG73</f>
        <v>0</v>
      </c>
      <c r="CI70" s="63">
        <f>BM73</f>
        <v>0</v>
      </c>
      <c r="CJ70" s="63">
        <f>BS73</f>
        <v>0</v>
      </c>
      <c r="CK70" s="64">
        <f>SUM(CC70:CJ70)</f>
        <v>0.62872910539962967</v>
      </c>
      <c r="CL70" s="36"/>
    </row>
    <row r="71" spans="2:90" x14ac:dyDescent="0.65">
      <c r="B71" s="45">
        <v>43920</v>
      </c>
      <c r="C71" s="39">
        <f t="shared" si="22"/>
        <v>67</v>
      </c>
      <c r="D71" s="47">
        <v>1902</v>
      </c>
      <c r="E71" s="52">
        <f t="shared" si="23"/>
        <v>6.566319132776359E-2</v>
      </c>
      <c r="F71" s="39">
        <f t="shared" si="24"/>
        <v>206</v>
      </c>
      <c r="G71" s="47">
        <v>28966</v>
      </c>
      <c r="H71" s="47">
        <f t="shared" si="25"/>
        <v>2</v>
      </c>
      <c r="I71" s="47">
        <v>54</v>
      </c>
      <c r="J71" s="53">
        <f t="shared" si="26"/>
        <v>2.8391167192429023E-2</v>
      </c>
      <c r="L71" s="28">
        <v>60</v>
      </c>
      <c r="M71" s="75">
        <v>44256</v>
      </c>
      <c r="N71" s="23">
        <f t="shared" si="4"/>
        <v>7.2160000000000002</v>
      </c>
      <c r="O71" s="61"/>
      <c r="P71" s="75">
        <f>M71</f>
        <v>44256</v>
      </c>
      <c r="Q71" s="44">
        <f>SUM(C402:C408)</f>
        <v>7216</v>
      </c>
      <c r="R71" s="44">
        <f t="shared" si="27"/>
        <v>436509</v>
      </c>
      <c r="S71" s="56">
        <f t="shared" si="19"/>
        <v>5.0838728552526039E-2</v>
      </c>
      <c r="T71" s="44">
        <f>SUM(H402:H408)</f>
        <v>367</v>
      </c>
      <c r="U71" s="44">
        <f t="shared" si="28"/>
        <v>8263</v>
      </c>
      <c r="V71" s="62">
        <f t="shared" si="20"/>
        <v>1.8929735698462118E-2</v>
      </c>
      <c r="W71" s="44">
        <f>SUM(F402:F408)</f>
        <v>351169</v>
      </c>
      <c r="X71" s="39">
        <f t="shared" si="29"/>
        <v>8586151</v>
      </c>
      <c r="Y71" s="30"/>
      <c r="Z71" s="51">
        <f>Z70+$AA$41</f>
        <v>25.199999999999989</v>
      </c>
      <c r="AA71" s="25">
        <f>AA70+AB71*$AA$41</f>
        <v>48.816692997764214</v>
      </c>
      <c r="AB71" s="26">
        <f>-$AC$35*AA70*AC70</f>
        <v>-0.25050058684717785</v>
      </c>
      <c r="AC71" s="25">
        <f>AC70+AD71*$AA$41</f>
        <v>0.41886830193761709</v>
      </c>
      <c r="AD71" s="27">
        <f>$AC$35*AA70*AC70-$AC$36*AC70</f>
        <v>8.704894703718602E-2</v>
      </c>
      <c r="AE71" s="33"/>
      <c r="AF71" s="51">
        <f>AF70+$AG$41</f>
        <v>10.359999999999996</v>
      </c>
      <c r="AG71" s="79"/>
      <c r="AH71" s="23"/>
      <c r="AI71" s="63"/>
      <c r="AJ71" s="46"/>
      <c r="AK71" s="36"/>
      <c r="AL71" s="51">
        <f>AL70+$AM$41</f>
        <v>14</v>
      </c>
      <c r="AM71" s="23"/>
      <c r="AN71" s="23"/>
      <c r="AO71" s="63"/>
      <c r="AP71" s="46"/>
      <c r="AQ71" s="5"/>
      <c r="AR71" s="51">
        <f>AR70+$AS$41</f>
        <v>6.7200000000000042</v>
      </c>
      <c r="AS71" s="23"/>
      <c r="AT71" s="23"/>
      <c r="AU71" s="63">
        <v>0</v>
      </c>
      <c r="AV71" s="46"/>
      <c r="AW71" s="30"/>
      <c r="AX71" s="19">
        <f>AX70+$AS$41</f>
        <v>6.7200000000000042</v>
      </c>
      <c r="AY71" s="23"/>
      <c r="AZ71" s="23"/>
      <c r="BA71" s="63"/>
      <c r="BB71" s="46"/>
      <c r="BC71" s="36"/>
      <c r="BD71" s="19">
        <f>BD70+$BE$41</f>
        <v>5.6000000000000023</v>
      </c>
      <c r="BE71" s="23"/>
      <c r="BF71" s="23"/>
      <c r="BG71" s="63"/>
      <c r="BH71" s="46"/>
      <c r="BI71" s="73"/>
      <c r="BJ71" s="19">
        <f>BJ70+$BK$41</f>
        <v>12.88000000000001</v>
      </c>
      <c r="BK71" s="23"/>
      <c r="BL71" s="23"/>
      <c r="BM71" s="63"/>
      <c r="BN71" s="46"/>
      <c r="BO71" s="73"/>
      <c r="BP71" s="19">
        <f>BP70+$BK$41</f>
        <v>12.88000000000001</v>
      </c>
      <c r="BQ71" s="23"/>
      <c r="BR71" s="23"/>
      <c r="BS71" s="63"/>
      <c r="BT71" s="46"/>
      <c r="BU71" s="99"/>
      <c r="BV71" s="19">
        <f>BV70+$BK$41</f>
        <v>12.88000000000001</v>
      </c>
      <c r="BW71" s="23"/>
      <c r="BX71" s="23"/>
      <c r="BY71" s="63"/>
      <c r="BZ71" s="46"/>
      <c r="CA71" s="30"/>
      <c r="CB71" s="21">
        <f>CB70+$AA$41</f>
        <v>25.199999999999989</v>
      </c>
      <c r="CC71" s="64">
        <f>AC74</f>
        <v>0.76626483463537154</v>
      </c>
      <c r="CD71" s="64">
        <f>AI74</f>
        <v>0</v>
      </c>
      <c r="CE71" s="64">
        <f>AO74</f>
        <v>0</v>
      </c>
      <c r="CF71" s="63">
        <f>AU74</f>
        <v>0</v>
      </c>
      <c r="CG71" s="63">
        <f>BA74</f>
        <v>0</v>
      </c>
      <c r="CH71" s="63">
        <f>BG74</f>
        <v>0</v>
      </c>
      <c r="CI71" s="63">
        <f>BM74</f>
        <v>0</v>
      </c>
      <c r="CJ71" s="63">
        <f>BS74</f>
        <v>0</v>
      </c>
      <c r="CK71" s="64">
        <f>SUM(CC71:CJ71)</f>
        <v>0.76626483463537154</v>
      </c>
      <c r="CL71" s="75">
        <f>P22</f>
        <v>43913</v>
      </c>
    </row>
    <row r="72" spans="2:90" x14ac:dyDescent="0.65">
      <c r="B72" s="45">
        <v>43921</v>
      </c>
      <c r="C72" s="39">
        <f t="shared" si="22"/>
        <v>276</v>
      </c>
      <c r="D72" s="47">
        <v>2178</v>
      </c>
      <c r="E72" s="52">
        <f t="shared" si="23"/>
        <v>6.7021571221958953E-2</v>
      </c>
      <c r="F72" s="39">
        <f t="shared" si="24"/>
        <v>3531</v>
      </c>
      <c r="G72" s="47">
        <v>32497</v>
      </c>
      <c r="H72" s="47">
        <f t="shared" si="25"/>
        <v>2</v>
      </c>
      <c r="I72" s="47">
        <v>56</v>
      </c>
      <c r="J72" s="53">
        <f t="shared" si="26"/>
        <v>2.5711662075298437E-2</v>
      </c>
      <c r="L72" s="28">
        <v>61</v>
      </c>
      <c r="M72" s="75">
        <v>44263</v>
      </c>
      <c r="N72" s="23">
        <f t="shared" si="4"/>
        <v>7.9169999999999998</v>
      </c>
      <c r="O72" s="61"/>
      <c r="P72" s="75">
        <f>M72</f>
        <v>44263</v>
      </c>
      <c r="Q72" s="44">
        <f>SUM(C409:C415)</f>
        <v>7917</v>
      </c>
      <c r="R72" s="44">
        <f t="shared" ref="R72:R135" si="30">R71+Q72</f>
        <v>444426</v>
      </c>
      <c r="S72" s="56">
        <f t="shared" ref="S72:S79" si="31">R72/X72</f>
        <v>4.977167292919845E-2</v>
      </c>
      <c r="T72" s="44">
        <f>SUM(H409:H415)</f>
        <v>333</v>
      </c>
      <c r="U72" s="44">
        <f t="shared" ref="U72:U79" si="32">U71+T72</f>
        <v>8596</v>
      </c>
      <c r="V72" s="62">
        <f t="shared" ref="V72:V79" si="33">U72/R72</f>
        <v>1.9341802684811421E-2</v>
      </c>
      <c r="W72" s="44">
        <f>SUM(F409:F415)</f>
        <v>343145</v>
      </c>
      <c r="X72" s="39">
        <f t="shared" ref="X72:X79" si="34">X71+W72</f>
        <v>8929296</v>
      </c>
      <c r="Y72" s="30"/>
      <c r="Z72" s="51">
        <f>Z71+$AA$41</f>
        <v>26.099999999999987</v>
      </c>
      <c r="AA72" s="25">
        <f>AA71+AB72*$AA$41</f>
        <v>48.540648166184738</v>
      </c>
      <c r="AB72" s="26">
        <f>-$AC$35*AA71*AC71</f>
        <v>-0.30671647953275188</v>
      </c>
      <c r="AC72" s="25">
        <f>AC71+AD72*$AA$41</f>
        <v>0.51396202708004324</v>
      </c>
      <c r="AD72" s="27">
        <f>$AC$35*AA71*AC71-$AC$36*AC71</f>
        <v>0.1056596946026957</v>
      </c>
      <c r="AE72" s="33"/>
      <c r="AF72" s="51">
        <f>AF71+$AG$41</f>
        <v>10.729999999999995</v>
      </c>
      <c r="AG72" s="79"/>
      <c r="AH72" s="23"/>
      <c r="AI72" s="63"/>
      <c r="AJ72" s="46"/>
      <c r="AK72" s="36"/>
      <c r="AL72" s="51">
        <f>AL71+$AM$41</f>
        <v>14.5</v>
      </c>
      <c r="AM72" s="23"/>
      <c r="AN72" s="23"/>
      <c r="AO72" s="63"/>
      <c r="AP72" s="46"/>
      <c r="AQ72" s="5"/>
      <c r="AR72" s="51">
        <f>AR71+$AS$41</f>
        <v>6.9600000000000044</v>
      </c>
      <c r="AS72" s="23"/>
      <c r="AT72" s="23"/>
      <c r="AU72" s="63">
        <v>0</v>
      </c>
      <c r="AV72" s="46"/>
      <c r="AW72" s="30"/>
      <c r="AX72" s="19">
        <f>AX71+$AS$41</f>
        <v>6.9600000000000044</v>
      </c>
      <c r="AY72" s="23"/>
      <c r="AZ72" s="23"/>
      <c r="BA72" s="63"/>
      <c r="BB72" s="46"/>
      <c r="BC72" s="36"/>
      <c r="BD72" s="19">
        <f>BD71+$BE$41</f>
        <v>5.8000000000000025</v>
      </c>
      <c r="BE72" s="23"/>
      <c r="BF72" s="23"/>
      <c r="BG72" s="63"/>
      <c r="BH72" s="46"/>
      <c r="BI72" s="73"/>
      <c r="BJ72" s="19">
        <f>BJ71+$BK$41</f>
        <v>13.340000000000011</v>
      </c>
      <c r="BK72" s="23"/>
      <c r="BL72" s="23"/>
      <c r="BM72" s="63"/>
      <c r="BN72" s="46"/>
      <c r="BO72" s="73"/>
      <c r="BP72" s="19">
        <f>BP71+$BK$41</f>
        <v>13.340000000000011</v>
      </c>
      <c r="BQ72" s="23"/>
      <c r="BR72" s="23"/>
      <c r="BS72" s="63"/>
      <c r="BT72" s="46"/>
      <c r="BU72" s="99"/>
      <c r="BV72" s="19">
        <f>BV71+$BK$41</f>
        <v>13.340000000000011</v>
      </c>
      <c r="BW72" s="23"/>
      <c r="BX72" s="23"/>
      <c r="BY72" s="63"/>
      <c r="BZ72" s="46"/>
      <c r="CA72" s="30"/>
      <c r="CB72" s="31">
        <f>CB71+$AA$41</f>
        <v>26.099999999999987</v>
      </c>
      <c r="CC72" s="66">
        <f>AC75</f>
        <v>0.92965432646931767</v>
      </c>
      <c r="CD72" s="66">
        <f>AI75</f>
        <v>0</v>
      </c>
      <c r="CE72" s="66">
        <f>AO75</f>
        <v>0</v>
      </c>
      <c r="CF72" s="95">
        <f>AU75</f>
        <v>0</v>
      </c>
      <c r="CG72" s="95">
        <f>BA75</f>
        <v>0</v>
      </c>
      <c r="CH72" s="95">
        <f>BG75</f>
        <v>0</v>
      </c>
      <c r="CI72" s="63">
        <f>BM75</f>
        <v>0</v>
      </c>
      <c r="CJ72" s="63">
        <f>BS75</f>
        <v>0</v>
      </c>
      <c r="CK72" s="64">
        <f>SUM(CC72:CJ72)</f>
        <v>0.92965432646931767</v>
      </c>
      <c r="CL72" s="36"/>
    </row>
    <row r="73" spans="2:90" x14ac:dyDescent="0.65">
      <c r="B73" s="45">
        <v>43922</v>
      </c>
      <c r="C73" s="39">
        <f t="shared" si="22"/>
        <v>146</v>
      </c>
      <c r="D73" s="47">
        <v>2324</v>
      </c>
      <c r="E73" s="52">
        <f t="shared" si="23"/>
        <v>6.734670221397937E-2</v>
      </c>
      <c r="F73" s="39">
        <f t="shared" si="24"/>
        <v>2011</v>
      </c>
      <c r="G73" s="47">
        <v>34508</v>
      </c>
      <c r="H73" s="47">
        <f t="shared" si="25"/>
        <v>1</v>
      </c>
      <c r="I73" s="47">
        <v>57</v>
      </c>
      <c r="J73" s="53">
        <f t="shared" si="26"/>
        <v>2.4526678141135974E-2</v>
      </c>
      <c r="L73" s="28">
        <v>62</v>
      </c>
      <c r="M73" s="75">
        <v>44270</v>
      </c>
      <c r="N73" s="23">
        <f t="shared" si="4"/>
        <v>8.7650000000000006</v>
      </c>
      <c r="O73" s="61"/>
      <c r="P73" s="75">
        <f>M73</f>
        <v>44270</v>
      </c>
      <c r="Q73" s="44">
        <f>SUM(C416:C422)</f>
        <v>8765</v>
      </c>
      <c r="R73" s="44">
        <f t="shared" si="30"/>
        <v>453191</v>
      </c>
      <c r="S73" s="56">
        <f t="shared" si="31"/>
        <v>4.8723294250354335E-2</v>
      </c>
      <c r="T73" s="44">
        <f>SUM(H416:H422)</f>
        <v>252</v>
      </c>
      <c r="U73" s="44">
        <f t="shared" si="32"/>
        <v>8848</v>
      </c>
      <c r="V73" s="62">
        <f t="shared" si="33"/>
        <v>1.9523776950557271E-2</v>
      </c>
      <c r="W73" s="44">
        <f>SUM(F416:F422)</f>
        <v>372025</v>
      </c>
      <c r="X73" s="39">
        <f t="shared" si="34"/>
        <v>9301321</v>
      </c>
      <c r="Y73" s="30"/>
      <c r="Z73" s="51">
        <f>Z72+$AA$41</f>
        <v>26.999999999999986</v>
      </c>
      <c r="AA73" s="25">
        <f>AA72+AB73*$AA$41</f>
        <v>48.203849492166576</v>
      </c>
      <c r="AB73" s="26">
        <f>-$AC$35*AA72*AC72</f>
        <v>-0.37422074890907236</v>
      </c>
      <c r="AC73" s="25">
        <f>AC72+AD73*$AA$41</f>
        <v>0.62872910539962967</v>
      </c>
      <c r="AD73" s="27">
        <f>$AC$35*AA72*AC72-$AC$36*AC72</f>
        <v>0.12751897591065162</v>
      </c>
      <c r="AE73" s="33"/>
      <c r="AF73" s="51">
        <f>AF72+$AG$41</f>
        <v>11.099999999999994</v>
      </c>
      <c r="AG73" s="79"/>
      <c r="AH73" s="23"/>
      <c r="AI73" s="63"/>
      <c r="AJ73" s="46"/>
      <c r="AK73" s="36"/>
      <c r="AL73" s="51">
        <f>AL72+$AM$41</f>
        <v>15</v>
      </c>
      <c r="AM73" s="23"/>
      <c r="AN73" s="23"/>
      <c r="AO73" s="63"/>
      <c r="AP73" s="46"/>
      <c r="AQ73" s="5"/>
      <c r="AR73" s="51">
        <f>AR72+$AS$41</f>
        <v>7.2000000000000046</v>
      </c>
      <c r="AS73" s="23"/>
      <c r="AT73" s="23"/>
      <c r="AU73" s="63">
        <v>0</v>
      </c>
      <c r="AV73" s="46"/>
      <c r="AW73" s="30"/>
      <c r="AX73" s="19">
        <f>AX72+$AS$41</f>
        <v>7.2000000000000046</v>
      </c>
      <c r="AY73" s="23"/>
      <c r="AZ73" s="23"/>
      <c r="BA73" s="63"/>
      <c r="BB73" s="46"/>
      <c r="BC73" s="36"/>
      <c r="BD73" s="19">
        <f>BD72+$BE$41</f>
        <v>6.0000000000000027</v>
      </c>
      <c r="BE73" s="23"/>
      <c r="BF73" s="23"/>
      <c r="BG73" s="63"/>
      <c r="BH73" s="46"/>
      <c r="BI73" s="73"/>
      <c r="BJ73" s="19">
        <f>BJ72+$BK$41</f>
        <v>13.800000000000011</v>
      </c>
      <c r="BK73" s="23"/>
      <c r="BL73" s="23"/>
      <c r="BM73" s="63"/>
      <c r="BN73" s="46"/>
      <c r="BO73" s="73"/>
      <c r="BP73" s="19">
        <f>BP72+$BK$41</f>
        <v>13.800000000000011</v>
      </c>
      <c r="BQ73" s="23"/>
      <c r="BR73" s="23"/>
      <c r="BS73" s="63"/>
      <c r="BT73" s="46"/>
      <c r="BU73" s="99"/>
      <c r="BV73" s="19">
        <f>BV72+$BK$41</f>
        <v>13.800000000000011</v>
      </c>
      <c r="BW73" s="23"/>
      <c r="BX73" s="23"/>
      <c r="BY73" s="63"/>
      <c r="BZ73" s="46"/>
      <c r="CA73" s="30"/>
      <c r="CB73" s="21">
        <f>CB72+$AA$41</f>
        <v>26.999999999999986</v>
      </c>
      <c r="CC73" s="64">
        <f>AC76</f>
        <v>1.1216780281541783</v>
      </c>
      <c r="CD73" s="64">
        <f>AI76</f>
        <v>0</v>
      </c>
      <c r="CE73" s="64">
        <f>AO76</f>
        <v>0</v>
      </c>
      <c r="CF73" s="63">
        <f>AU76</f>
        <v>0</v>
      </c>
      <c r="CG73" s="63">
        <f>BA76</f>
        <v>0</v>
      </c>
      <c r="CH73" s="63">
        <f>BG76</f>
        <v>0</v>
      </c>
      <c r="CI73" s="63">
        <f>BM76</f>
        <v>0</v>
      </c>
      <c r="CJ73" s="63">
        <f>BS76</f>
        <v>0</v>
      </c>
      <c r="CK73" s="64">
        <f>SUM(CC73:CJ73)</f>
        <v>1.1216780281541783</v>
      </c>
      <c r="CL73" s="36"/>
    </row>
    <row r="74" spans="2:90" x14ac:dyDescent="0.65">
      <c r="B74" s="45">
        <v>43923</v>
      </c>
      <c r="C74" s="39">
        <f t="shared" si="22"/>
        <v>232</v>
      </c>
      <c r="D74" s="47">
        <v>2556</v>
      </c>
      <c r="E74" s="52">
        <f t="shared" si="23"/>
        <v>7.4065488264271229E-2</v>
      </c>
      <c r="F74" s="39">
        <f t="shared" si="24"/>
        <v>2</v>
      </c>
      <c r="G74" s="47">
        <v>34510</v>
      </c>
      <c r="H74" s="47">
        <f t="shared" si="25"/>
        <v>3</v>
      </c>
      <c r="I74" s="47">
        <v>60</v>
      </c>
      <c r="J74" s="53">
        <f t="shared" si="26"/>
        <v>2.3474178403755867E-2</v>
      </c>
      <c r="L74" s="28">
        <v>63</v>
      </c>
      <c r="M74" s="75">
        <v>44277</v>
      </c>
      <c r="N74" s="23">
        <f t="shared" si="4"/>
        <v>11.211</v>
      </c>
      <c r="O74" s="61"/>
      <c r="P74" s="75">
        <f>M74</f>
        <v>44277</v>
      </c>
      <c r="Q74" s="44">
        <f>SUM(C423:C429)</f>
        <v>11211</v>
      </c>
      <c r="R74" s="44">
        <f t="shared" si="30"/>
        <v>464402</v>
      </c>
      <c r="S74" s="56">
        <f t="shared" si="31"/>
        <v>4.8044735622152335E-2</v>
      </c>
      <c r="T74" s="44">
        <f>SUM(H423:H429)</f>
        <v>219</v>
      </c>
      <c r="U74" s="44">
        <f t="shared" si="32"/>
        <v>9067</v>
      </c>
      <c r="V74" s="62">
        <f t="shared" si="33"/>
        <v>1.9524033057566503E-2</v>
      </c>
      <c r="W74" s="44">
        <f>SUM(F423:F429)</f>
        <v>364712</v>
      </c>
      <c r="X74" s="39">
        <f t="shared" si="34"/>
        <v>9666033</v>
      </c>
      <c r="Y74" s="30"/>
      <c r="Z74" s="51">
        <f>Z73+$AA$41</f>
        <v>27.899999999999984</v>
      </c>
      <c r="AA74" s="25">
        <f>AA73+AB74*$AA$41</f>
        <v>47.794702789398194</v>
      </c>
      <c r="AB74" s="26">
        <f>-$AC$35*AA73*AC73</f>
        <v>-0.45460744752042426</v>
      </c>
      <c r="AC74" s="25">
        <f>AC73+AD74*$AA$41</f>
        <v>0.76626483463537154</v>
      </c>
      <c r="AD74" s="27">
        <f>$AC$35*AA73*AC73-$AC$36*AC73</f>
        <v>0.15281747692860204</v>
      </c>
      <c r="AE74" s="33"/>
      <c r="AF74" s="51">
        <f>AF73+$AG$41</f>
        <v>11.469999999999994</v>
      </c>
      <c r="AG74" s="79"/>
      <c r="AH74" s="23"/>
      <c r="AI74" s="63"/>
      <c r="AJ74" s="46"/>
      <c r="AK74" s="36"/>
      <c r="AL74" s="51">
        <f>AL73+$AM$41</f>
        <v>15.5</v>
      </c>
      <c r="AM74" s="23"/>
      <c r="AN74" s="23"/>
      <c r="AO74" s="63"/>
      <c r="AP74" s="46"/>
      <c r="AQ74" s="5"/>
      <c r="AR74" s="51">
        <f>AR73+$AS$41</f>
        <v>7.4400000000000048</v>
      </c>
      <c r="AS74" s="23"/>
      <c r="AT74" s="23"/>
      <c r="AU74" s="63">
        <v>0</v>
      </c>
      <c r="AV74" s="46"/>
      <c r="AW74" s="30"/>
      <c r="AX74" s="19">
        <f>AX73+$AS$41</f>
        <v>7.4400000000000048</v>
      </c>
      <c r="AY74" s="23"/>
      <c r="AZ74" s="23"/>
      <c r="BA74" s="63"/>
      <c r="BB74" s="46"/>
      <c r="BC74" s="36"/>
      <c r="BD74" s="19">
        <f>BD73+$BE$41</f>
        <v>6.2000000000000028</v>
      </c>
      <c r="BE74" s="23"/>
      <c r="BF74" s="23"/>
      <c r="BG74" s="63"/>
      <c r="BH74" s="46"/>
      <c r="BI74" s="73"/>
      <c r="BJ74" s="19">
        <f>BJ73+$BK$41</f>
        <v>14.260000000000012</v>
      </c>
      <c r="BK74" s="23"/>
      <c r="BL74" s="23"/>
      <c r="BM74" s="63"/>
      <c r="BN74" s="46"/>
      <c r="BO74" s="73"/>
      <c r="BP74" s="19">
        <f>BP73+$BK$41</f>
        <v>14.260000000000012</v>
      </c>
      <c r="BQ74" s="23"/>
      <c r="BR74" s="23"/>
      <c r="BS74" s="63"/>
      <c r="BT74" s="46"/>
      <c r="BU74" s="99"/>
      <c r="BV74" s="19">
        <f>BV73+$BK$41</f>
        <v>14.260000000000012</v>
      </c>
      <c r="BW74" s="23"/>
      <c r="BX74" s="23"/>
      <c r="BY74" s="63"/>
      <c r="BZ74" s="46"/>
      <c r="CA74" s="30"/>
      <c r="CB74" s="21">
        <f>CB73+$AA$41</f>
        <v>27.899999999999984</v>
      </c>
      <c r="CC74" s="64">
        <f>AC77</f>
        <v>1.3443757696198264</v>
      </c>
      <c r="CD74" s="64">
        <f>AI77</f>
        <v>0</v>
      </c>
      <c r="CE74" s="64">
        <f>AO77</f>
        <v>0</v>
      </c>
      <c r="CF74" s="63">
        <f>AU77</f>
        <v>0</v>
      </c>
      <c r="CG74" s="63">
        <f>BA77</f>
        <v>0</v>
      </c>
      <c r="CH74" s="63">
        <f>BG77</f>
        <v>0</v>
      </c>
      <c r="CI74" s="63">
        <f>BM77</f>
        <v>0</v>
      </c>
      <c r="CJ74" s="63">
        <f>BS77</f>
        <v>0</v>
      </c>
      <c r="CK74" s="64">
        <f>SUM(CC74:CJ74)</f>
        <v>1.3443757696198264</v>
      </c>
      <c r="CL74" s="75">
        <f>P23</f>
        <v>43920</v>
      </c>
    </row>
    <row r="75" spans="2:90" x14ac:dyDescent="0.65">
      <c r="B75" s="45">
        <v>43924</v>
      </c>
      <c r="C75" s="39">
        <f t="shared" si="22"/>
        <v>299</v>
      </c>
      <c r="D75" s="47">
        <v>2855</v>
      </c>
      <c r="E75" s="52">
        <f t="shared" si="23"/>
        <v>7.2377427369061498E-2</v>
      </c>
      <c r="F75" s="39">
        <f t="shared" si="24"/>
        <v>4936</v>
      </c>
      <c r="G75" s="47">
        <v>39446</v>
      </c>
      <c r="H75" s="47">
        <f t="shared" si="25"/>
        <v>3</v>
      </c>
      <c r="I75" s="47">
        <v>63</v>
      </c>
      <c r="J75" s="53">
        <f t="shared" si="26"/>
        <v>2.2066549912434327E-2</v>
      </c>
      <c r="L75" s="28">
        <v>64</v>
      </c>
      <c r="M75" s="75">
        <v>44284</v>
      </c>
      <c r="N75" s="23">
        <f t="shared" si="4"/>
        <v>16.018000000000001</v>
      </c>
      <c r="O75" s="61"/>
      <c r="P75" s="75">
        <f>M75</f>
        <v>44284</v>
      </c>
      <c r="Q75" s="44">
        <f>SUM(C430:C436)</f>
        <v>16018</v>
      </c>
      <c r="R75" s="44">
        <f t="shared" si="30"/>
        <v>480420</v>
      </c>
      <c r="S75" s="56">
        <f t="shared" si="31"/>
        <v>4.7807204476653813E-2</v>
      </c>
      <c r="T75" s="44">
        <f>SUM(H430:H436)</f>
        <v>190</v>
      </c>
      <c r="U75" s="44">
        <f t="shared" si="32"/>
        <v>9257</v>
      </c>
      <c r="V75" s="62">
        <f t="shared" si="33"/>
        <v>1.926855667957204E-2</v>
      </c>
      <c r="W75" s="44">
        <f>SUM(F430:F436)</f>
        <v>383080</v>
      </c>
      <c r="X75" s="39">
        <f t="shared" si="34"/>
        <v>10049113</v>
      </c>
      <c r="Y75" s="30"/>
      <c r="Z75" s="51">
        <f>Z74+$AA$41</f>
        <v>28.799999999999983</v>
      </c>
      <c r="AA75" s="25">
        <f>AA74+AB75*$AA$41</f>
        <v>47.300286889001768</v>
      </c>
      <c r="AB75" s="26">
        <f>-$AC$35*AA74*AC74</f>
        <v>-0.54935100044047402</v>
      </c>
      <c r="AC75" s="25">
        <f>AC74+AD75*$AA$41</f>
        <v>0.92965432646931767</v>
      </c>
      <c r="AD75" s="27">
        <f>$AC$35*AA74*AC74-$AC$36*AC74</f>
        <v>0.18154387981549569</v>
      </c>
      <c r="AE75" s="33"/>
      <c r="AF75" s="51">
        <f>AF74+$AG$41</f>
        <v>11.839999999999993</v>
      </c>
      <c r="AG75" s="79"/>
      <c r="AH75" s="23"/>
      <c r="AI75" s="63"/>
      <c r="AJ75" s="46"/>
      <c r="AK75" s="36"/>
      <c r="AL75" s="51">
        <f>AL74+$AM$41</f>
        <v>16</v>
      </c>
      <c r="AM75" s="23"/>
      <c r="AN75" s="23"/>
      <c r="AO75" s="63"/>
      <c r="AP75" s="46"/>
      <c r="AQ75" s="5"/>
      <c r="AR75" s="51">
        <f>AR74+$AS$41</f>
        <v>7.680000000000005</v>
      </c>
      <c r="AS75" s="23"/>
      <c r="AT75" s="23"/>
      <c r="AU75" s="63">
        <v>0</v>
      </c>
      <c r="AV75" s="46"/>
      <c r="AW75" s="30"/>
      <c r="AX75" s="19">
        <f>AX74+$AS$41</f>
        <v>7.680000000000005</v>
      </c>
      <c r="AY75" s="23"/>
      <c r="AZ75" s="23"/>
      <c r="BA75" s="63"/>
      <c r="BB75" s="46"/>
      <c r="BC75" s="36"/>
      <c r="BD75" s="19">
        <f>BD74+$BE$41</f>
        <v>6.400000000000003</v>
      </c>
      <c r="BE75" s="23"/>
      <c r="BF75" s="23"/>
      <c r="BG75" s="63"/>
      <c r="BH75" s="46"/>
      <c r="BI75" s="73"/>
      <c r="BJ75" s="19">
        <f>BJ74+$BK$41</f>
        <v>14.720000000000013</v>
      </c>
      <c r="BK75" s="23"/>
      <c r="BL75" s="23"/>
      <c r="BM75" s="63"/>
      <c r="BN75" s="46"/>
      <c r="BO75" s="73"/>
      <c r="BP75" s="19">
        <f>BP74+$BK$41</f>
        <v>14.720000000000013</v>
      </c>
      <c r="BQ75" s="23"/>
      <c r="BR75" s="23"/>
      <c r="BS75" s="63"/>
      <c r="BT75" s="46"/>
      <c r="BU75" s="99"/>
      <c r="BV75" s="19">
        <f>BV74+$BK$41</f>
        <v>14.720000000000013</v>
      </c>
      <c r="BW75" s="23"/>
      <c r="BX75" s="23"/>
      <c r="BY75" s="63"/>
      <c r="BZ75" s="46"/>
      <c r="CA75" s="30"/>
      <c r="CB75" s="21">
        <f>CB74+$AA$41</f>
        <v>28.799999999999983</v>
      </c>
      <c r="CC75" s="64">
        <f>AC78</f>
        <v>1.598451716759701</v>
      </c>
      <c r="CD75" s="64">
        <f>AI78</f>
        <v>0</v>
      </c>
      <c r="CE75" s="64">
        <f>AO78</f>
        <v>0</v>
      </c>
      <c r="CF75" s="63">
        <f>AU78</f>
        <v>0</v>
      </c>
      <c r="CG75" s="63">
        <f>BA78</f>
        <v>0</v>
      </c>
      <c r="CH75" s="63">
        <f>BG78</f>
        <v>0</v>
      </c>
      <c r="CI75" s="63">
        <f>BM78</f>
        <v>0</v>
      </c>
      <c r="CJ75" s="63">
        <f>BS78</f>
        <v>0</v>
      </c>
      <c r="CK75" s="64">
        <f>SUM(CC75:CJ75)</f>
        <v>1.598451716759701</v>
      </c>
      <c r="CL75" s="36"/>
    </row>
    <row r="76" spans="2:90" x14ac:dyDescent="0.65">
      <c r="B76" s="45">
        <v>43925</v>
      </c>
      <c r="C76" s="39">
        <f t="shared" si="22"/>
        <v>336</v>
      </c>
      <c r="D76" s="47">
        <v>3191</v>
      </c>
      <c r="E76" s="52">
        <f t="shared" ref="E76:E98" si="35">IF(D76="","",D76/G76)</f>
        <v>7.4413506832703702E-2</v>
      </c>
      <c r="F76" s="39">
        <f t="shared" ref="F76:F98" si="36">IF(G76="","",G76-G75)</f>
        <v>3436</v>
      </c>
      <c r="G76" s="47">
        <v>42882</v>
      </c>
      <c r="H76" s="47">
        <f t="shared" ref="H76:H98" si="37">I76-I75</f>
        <v>6</v>
      </c>
      <c r="I76" s="47">
        <v>69</v>
      </c>
      <c r="J76" s="53">
        <f t="shared" ref="J76:J98" si="38">IF(D76="","",I76/D76)</f>
        <v>2.1623315575054841E-2</v>
      </c>
      <c r="L76" s="28">
        <v>65</v>
      </c>
      <c r="M76" s="75">
        <v>44291</v>
      </c>
      <c r="N76" s="23">
        <f t="shared" si="4"/>
        <v>20.536000000000001</v>
      </c>
      <c r="O76" s="81"/>
      <c r="P76" s="75">
        <f>M76</f>
        <v>44291</v>
      </c>
      <c r="Q76" s="44">
        <f>SUM(C437:C443)</f>
        <v>20536</v>
      </c>
      <c r="R76" s="44">
        <f t="shared" si="30"/>
        <v>500956</v>
      </c>
      <c r="S76" s="56">
        <f t="shared" si="31"/>
        <v>4.8028367796154686E-2</v>
      </c>
      <c r="T76" s="44">
        <f>SUM(H437:H443)</f>
        <v>161</v>
      </c>
      <c r="U76" s="44">
        <f t="shared" si="32"/>
        <v>9418</v>
      </c>
      <c r="V76" s="62">
        <f t="shared" si="33"/>
        <v>1.8800054296185694E-2</v>
      </c>
      <c r="W76" s="44">
        <f>SUM(F437:F443)</f>
        <v>381306</v>
      </c>
      <c r="X76" s="39">
        <f t="shared" si="34"/>
        <v>10430419</v>
      </c>
      <c r="Y76" s="30"/>
      <c r="Z76" s="51">
        <f>Z75+$AA$41</f>
        <v>29.699999999999982</v>
      </c>
      <c r="AA76" s="25">
        <f>AA75+AB76*$AA$41</f>
        <v>46.706652518282162</v>
      </c>
      <c r="AB76" s="26">
        <f>-$AC$35*AA75*AC75</f>
        <v>-0.65959374524400649</v>
      </c>
      <c r="AC76" s="25">
        <f>AC75+AD76*$AA$41</f>
        <v>1.1216780281541783</v>
      </c>
      <c r="AD76" s="27">
        <f>$AC$35*AA75*AC75-$AC$36*AC75</f>
        <v>0.213359668538734</v>
      </c>
      <c r="AE76" s="33"/>
      <c r="AF76" s="51">
        <f>AF75+$AG$41</f>
        <v>12.209999999999992</v>
      </c>
      <c r="AG76" s="79"/>
      <c r="AH76" s="23"/>
      <c r="AI76" s="63"/>
      <c r="AJ76" s="46"/>
      <c r="AK76" s="36"/>
      <c r="AL76" s="51">
        <f>AL75+$AM$41</f>
        <v>16.5</v>
      </c>
      <c r="AM76" s="23"/>
      <c r="AN76" s="23"/>
      <c r="AO76" s="63"/>
      <c r="AP76" s="46"/>
      <c r="AQ76" s="5"/>
      <c r="AR76" s="51">
        <f>AR75+$AS$41</f>
        <v>7.9200000000000053</v>
      </c>
      <c r="AS76" s="23"/>
      <c r="AT76" s="23"/>
      <c r="AU76" s="63">
        <v>0</v>
      </c>
      <c r="AV76" s="46"/>
      <c r="AW76" s="30"/>
      <c r="AX76" s="19">
        <f>AX75+$AS$41</f>
        <v>7.9200000000000053</v>
      </c>
      <c r="AY76" s="23"/>
      <c r="AZ76" s="23"/>
      <c r="BA76" s="63"/>
      <c r="BB76" s="46"/>
      <c r="BC76" s="36"/>
      <c r="BD76" s="19">
        <f>BD75+$BE$41</f>
        <v>6.6000000000000032</v>
      </c>
      <c r="BE76" s="23"/>
      <c r="BF76" s="23"/>
      <c r="BG76" s="63"/>
      <c r="BH76" s="46"/>
      <c r="BI76" s="73"/>
      <c r="BJ76" s="19">
        <f>BJ75+$BK$41</f>
        <v>15.180000000000014</v>
      </c>
      <c r="BK76" s="23"/>
      <c r="BL76" s="23"/>
      <c r="BM76" s="63"/>
      <c r="BN76" s="46"/>
      <c r="BO76" s="73"/>
      <c r="BP76" s="19">
        <f>BP75+$BK$41</f>
        <v>15.180000000000014</v>
      </c>
      <c r="BQ76" s="23"/>
      <c r="BR76" s="23"/>
      <c r="BS76" s="63"/>
      <c r="BT76" s="46"/>
      <c r="BU76" s="99"/>
      <c r="BV76" s="19">
        <f>BV75+$BK$41</f>
        <v>15.180000000000014</v>
      </c>
      <c r="BW76" s="23"/>
      <c r="BX76" s="23"/>
      <c r="BY76" s="63"/>
      <c r="BZ76" s="46"/>
      <c r="CA76" s="30"/>
      <c r="CB76" s="21">
        <f>CB75+$AA$41</f>
        <v>29.699999999999982</v>
      </c>
      <c r="CC76" s="64">
        <f>AC79</f>
        <v>1.8825306953131589</v>
      </c>
      <c r="CD76" s="64">
        <f>AI79</f>
        <v>0</v>
      </c>
      <c r="CE76" s="64">
        <f>AO79</f>
        <v>0</v>
      </c>
      <c r="CF76" s="63">
        <f>AU79</f>
        <v>0</v>
      </c>
      <c r="CG76" s="63">
        <f>BA79</f>
        <v>0</v>
      </c>
      <c r="CH76" s="63">
        <f>BG79</f>
        <v>0</v>
      </c>
      <c r="CI76" s="63">
        <f>BM79</f>
        <v>0</v>
      </c>
      <c r="CJ76" s="63">
        <f>BS79</f>
        <v>0</v>
      </c>
      <c r="CK76" s="64">
        <f>SUM(CC76:CJ76)</f>
        <v>1.8825306953131589</v>
      </c>
      <c r="CL76" s="36"/>
    </row>
    <row r="77" spans="2:90" x14ac:dyDescent="0.65">
      <c r="B77" s="45">
        <v>43926</v>
      </c>
      <c r="C77" s="39">
        <f t="shared" si="22"/>
        <v>378</v>
      </c>
      <c r="D77" s="47">
        <v>3569</v>
      </c>
      <c r="E77" s="52">
        <f t="shared" si="35"/>
        <v>7.9952507896682276E-2</v>
      </c>
      <c r="F77" s="39">
        <f t="shared" si="36"/>
        <v>1757</v>
      </c>
      <c r="G77" s="47">
        <v>44639</v>
      </c>
      <c r="H77" s="47">
        <f t="shared" si="37"/>
        <v>1</v>
      </c>
      <c r="I77" s="47">
        <v>70</v>
      </c>
      <c r="J77" s="53">
        <f t="shared" si="38"/>
        <v>1.9613337069207062E-2</v>
      </c>
      <c r="L77" s="28">
        <v>66</v>
      </c>
      <c r="M77" s="75">
        <v>44298</v>
      </c>
      <c r="N77" s="23">
        <f t="shared" ref="N77:N82" si="39">Q77/1000</f>
        <v>26.425999999999998</v>
      </c>
      <c r="O77" s="81"/>
      <c r="P77" s="75">
        <f>M77</f>
        <v>44298</v>
      </c>
      <c r="Q77" s="44">
        <f>SUM(C444:C450)</f>
        <v>26426</v>
      </c>
      <c r="R77" s="44">
        <f t="shared" si="30"/>
        <v>527382</v>
      </c>
      <c r="S77" s="56">
        <f t="shared" si="31"/>
        <v>4.8442565217822621E-2</v>
      </c>
      <c r="T77" s="44">
        <f>SUM(H444:H450)</f>
        <v>240</v>
      </c>
      <c r="U77" s="44">
        <f t="shared" si="32"/>
        <v>9658</v>
      </c>
      <c r="V77" s="62">
        <f t="shared" si="33"/>
        <v>1.8313101319347266E-2</v>
      </c>
      <c r="W77" s="44">
        <f>SUM(F444:F450)</f>
        <v>456329</v>
      </c>
      <c r="X77" s="39">
        <f t="shared" si="34"/>
        <v>10886748</v>
      </c>
      <c r="Y77" s="30"/>
      <c r="Z77" s="51">
        <f>Z76+$AA$41</f>
        <v>30.59999999999998</v>
      </c>
      <c r="AA77" s="25">
        <f>AA76+AB77*$AA$41</f>
        <v>45.999389868653907</v>
      </c>
      <c r="AB77" s="26">
        <f>-$AC$35*AA76*AC76</f>
        <v>-0.78584738847583679</v>
      </c>
      <c r="AC77" s="25">
        <f>AC76+AD77*$AA$41</f>
        <v>1.3443757696198264</v>
      </c>
      <c r="AD77" s="27">
        <f>$AC$35*AA76*AC76-$AC$36*AC76</f>
        <v>0.2474419349618312</v>
      </c>
      <c r="AE77" s="33"/>
      <c r="AF77" s="51">
        <f>AF76+$AG$41</f>
        <v>12.579999999999991</v>
      </c>
      <c r="AG77" s="79"/>
      <c r="AH77" s="23"/>
      <c r="AI77" s="63"/>
      <c r="AJ77" s="46"/>
      <c r="AK77" s="36"/>
      <c r="AL77" s="51">
        <f>AL76+$AM$41</f>
        <v>17</v>
      </c>
      <c r="AM77" s="23"/>
      <c r="AN77" s="23"/>
      <c r="AO77" s="63"/>
      <c r="AP77" s="46"/>
      <c r="AQ77" s="5"/>
      <c r="AR77" s="51">
        <f>AR76+$AS$41</f>
        <v>8.1600000000000055</v>
      </c>
      <c r="AS77" s="23"/>
      <c r="AT77" s="23"/>
      <c r="AU77" s="63">
        <v>0</v>
      </c>
      <c r="AV77" s="46"/>
      <c r="AW77" s="30"/>
      <c r="AX77" s="19">
        <f>AX76+$AS$41</f>
        <v>8.1600000000000055</v>
      </c>
      <c r="AY77" s="23"/>
      <c r="AZ77" s="23"/>
      <c r="BA77" s="63"/>
      <c r="BB77" s="46"/>
      <c r="BC77" s="36"/>
      <c r="BD77" s="19">
        <f>BD76+$BE$41</f>
        <v>6.8000000000000034</v>
      </c>
      <c r="BE77" s="23"/>
      <c r="BF77" s="23"/>
      <c r="BG77" s="63"/>
      <c r="BH77" s="46"/>
      <c r="BI77" s="73"/>
      <c r="BJ77" s="19">
        <f>BJ76+$BK$41</f>
        <v>15.640000000000015</v>
      </c>
      <c r="BK77" s="23"/>
      <c r="BL77" s="23"/>
      <c r="BM77" s="63"/>
      <c r="BN77" s="46"/>
      <c r="BO77" s="73"/>
      <c r="BP77" s="19">
        <f>BP76+$BK$41</f>
        <v>15.640000000000015</v>
      </c>
      <c r="BQ77" s="23"/>
      <c r="BR77" s="23"/>
      <c r="BS77" s="63"/>
      <c r="BT77" s="46"/>
      <c r="BU77" s="99"/>
      <c r="BV77" s="19">
        <f>BV76+$BK$41</f>
        <v>15.640000000000015</v>
      </c>
      <c r="BW77" s="23"/>
      <c r="BX77" s="23"/>
      <c r="BY77" s="63"/>
      <c r="BZ77" s="46"/>
      <c r="CA77" s="30"/>
      <c r="CB77" s="21">
        <f>CB76+$AA$41</f>
        <v>30.59999999999998</v>
      </c>
      <c r="CC77" s="64">
        <f>AC80</f>
        <v>2.1923276683536495</v>
      </c>
      <c r="CD77" s="64">
        <f>AI80</f>
        <v>0</v>
      </c>
      <c r="CE77" s="64">
        <f>AO80</f>
        <v>0</v>
      </c>
      <c r="CF77" s="63">
        <f>AU80</f>
        <v>0</v>
      </c>
      <c r="CG77" s="63">
        <f>BA80</f>
        <v>0</v>
      </c>
      <c r="CH77" s="63">
        <f>BG80</f>
        <v>0</v>
      </c>
      <c r="CI77" s="63">
        <f>BM80</f>
        <v>0</v>
      </c>
      <c r="CJ77" s="63">
        <f>BS80</f>
        <v>0</v>
      </c>
      <c r="CK77" s="64">
        <f>SUM(CC77:CJ77)</f>
        <v>2.1923276683536495</v>
      </c>
      <c r="CL77" s="75">
        <f>P24</f>
        <v>43927</v>
      </c>
    </row>
    <row r="78" spans="2:90" x14ac:dyDescent="0.65">
      <c r="B78" s="45">
        <v>43927</v>
      </c>
      <c r="C78" s="39">
        <f t="shared" ref="C78:C98" si="40">D78-D77</f>
        <v>248</v>
      </c>
      <c r="D78" s="47">
        <v>3817</v>
      </c>
      <c r="E78" s="52">
        <f t="shared" si="35"/>
        <v>8.2669150134280514E-2</v>
      </c>
      <c r="F78" s="39">
        <f t="shared" si="36"/>
        <v>1533</v>
      </c>
      <c r="G78" s="47">
        <v>46172</v>
      </c>
      <c r="H78" s="47">
        <f t="shared" si="37"/>
        <v>3</v>
      </c>
      <c r="I78" s="47">
        <v>73</v>
      </c>
      <c r="J78" s="53">
        <f t="shared" si="38"/>
        <v>1.9124967251768404E-2</v>
      </c>
      <c r="L78" s="28">
        <v>67</v>
      </c>
      <c r="M78" s="75">
        <v>44305</v>
      </c>
      <c r="N78" s="23">
        <f t="shared" si="39"/>
        <v>32.311999999999998</v>
      </c>
      <c r="O78" s="61"/>
      <c r="P78" s="75">
        <f>M78</f>
        <v>44305</v>
      </c>
      <c r="Q78" s="44">
        <f>SUM(C451:C457)</f>
        <v>32312</v>
      </c>
      <c r="R78" s="44">
        <f t="shared" si="30"/>
        <v>559694</v>
      </c>
      <c r="S78" s="56">
        <f t="shared" si="31"/>
        <v>4.8982583122505557E-2</v>
      </c>
      <c r="T78" s="44">
        <f>SUM(H451:H457)</f>
        <v>291</v>
      </c>
      <c r="U78" s="44">
        <f t="shared" si="32"/>
        <v>9949</v>
      </c>
      <c r="V78" s="62">
        <f t="shared" si="33"/>
        <v>1.7775784625170182E-2</v>
      </c>
      <c r="W78" s="44">
        <f>SUM(F451:F457)</f>
        <v>539640</v>
      </c>
      <c r="X78" s="39">
        <f t="shared" si="34"/>
        <v>11426388</v>
      </c>
      <c r="Y78" s="30"/>
      <c r="Z78" s="51">
        <f>Z77+$AA$41</f>
        <v>31.499999999999979</v>
      </c>
      <c r="AA78" s="25">
        <f>AA77+AB78*$AA$41</f>
        <v>45.164543589038267</v>
      </c>
      <c r="AB78" s="26">
        <f>-$AC$35*AA77*AC77</f>
        <v>-0.92760697735071063</v>
      </c>
      <c r="AC78" s="25">
        <f>AC77+AD78*$AA$41</f>
        <v>1.598451716759701</v>
      </c>
      <c r="AD78" s="27">
        <f>$AC$35*AA77*AC77-$AC$36*AC77</f>
        <v>0.28230660793319395</v>
      </c>
      <c r="AE78" s="33"/>
      <c r="AF78" s="51">
        <f>AF77+$AG$41</f>
        <v>12.94999999999999</v>
      </c>
      <c r="AG78" s="79"/>
      <c r="AH78" s="23"/>
      <c r="AI78" s="63"/>
      <c r="AJ78" s="46"/>
      <c r="AK78" s="36"/>
      <c r="AL78" s="51">
        <f>AL77+$AM$41</f>
        <v>17.5</v>
      </c>
      <c r="AM78" s="23"/>
      <c r="AN78" s="23"/>
      <c r="AO78" s="63"/>
      <c r="AP78" s="46"/>
      <c r="AQ78" s="5"/>
      <c r="AR78" s="51">
        <f>AR77+$AS$41</f>
        <v>8.4000000000000057</v>
      </c>
      <c r="AS78" s="23"/>
      <c r="AT78" s="23"/>
      <c r="AU78" s="63">
        <v>0</v>
      </c>
      <c r="AV78" s="46"/>
      <c r="AW78" s="30"/>
      <c r="AX78" s="19">
        <f>AX77+$AS$41</f>
        <v>8.4000000000000057</v>
      </c>
      <c r="AY78" s="23"/>
      <c r="AZ78" s="23"/>
      <c r="BA78" s="63"/>
      <c r="BB78" s="46"/>
      <c r="BC78" s="36"/>
      <c r="BD78" s="19">
        <f>BD77+$BE$41</f>
        <v>7.0000000000000036</v>
      </c>
      <c r="BE78" s="23"/>
      <c r="BF78" s="23"/>
      <c r="BG78" s="63"/>
      <c r="BH78" s="46"/>
      <c r="BI78" s="73"/>
      <c r="BJ78" s="19">
        <f>BJ77+$BK$41</f>
        <v>16.100000000000016</v>
      </c>
      <c r="BK78" s="23"/>
      <c r="BL78" s="23"/>
      <c r="BM78" s="63"/>
      <c r="BN78" s="46"/>
      <c r="BO78" s="73"/>
      <c r="BP78" s="19">
        <f>BP77+$BK$41</f>
        <v>16.100000000000016</v>
      </c>
      <c r="BQ78" s="23"/>
      <c r="BR78" s="23"/>
      <c r="BS78" s="63"/>
      <c r="BT78" s="46"/>
      <c r="BU78" s="99"/>
      <c r="BV78" s="19">
        <f>BV77+$BK$41</f>
        <v>16.100000000000016</v>
      </c>
      <c r="BW78" s="23"/>
      <c r="BX78" s="23"/>
      <c r="BY78" s="63"/>
      <c r="BZ78" s="46"/>
      <c r="CA78" s="30"/>
      <c r="CB78" s="31">
        <f>CB77+$AA$41</f>
        <v>31.499999999999979</v>
      </c>
      <c r="CC78" s="66">
        <f>AC81</f>
        <v>2.5198678316664922</v>
      </c>
      <c r="CD78" s="66">
        <f>AI81</f>
        <v>0</v>
      </c>
      <c r="CE78" s="66">
        <f>AO81</f>
        <v>0</v>
      </c>
      <c r="CF78" s="63">
        <f>AU81</f>
        <v>0</v>
      </c>
      <c r="CG78" s="63">
        <f>BA81</f>
        <v>0</v>
      </c>
      <c r="CH78" s="63">
        <f>BG81</f>
        <v>0</v>
      </c>
      <c r="CI78" s="63">
        <f>BM81</f>
        <v>0</v>
      </c>
      <c r="CJ78" s="63">
        <f>BS81</f>
        <v>0</v>
      </c>
      <c r="CK78" s="64">
        <f>SUM(CC78:CJ78)</f>
        <v>2.5198678316664922</v>
      </c>
      <c r="CL78" s="36"/>
    </row>
    <row r="79" spans="2:90" x14ac:dyDescent="0.65">
      <c r="B79" s="45">
        <v>43928</v>
      </c>
      <c r="C79" s="39">
        <f t="shared" si="40"/>
        <v>351</v>
      </c>
      <c r="D79" s="47">
        <v>4168</v>
      </c>
      <c r="E79" s="52">
        <f t="shared" si="35"/>
        <v>7.5355715861221098E-2</v>
      </c>
      <c r="F79" s="39">
        <f t="shared" si="36"/>
        <v>9139</v>
      </c>
      <c r="G79" s="47">
        <v>55311</v>
      </c>
      <c r="H79" s="47">
        <f t="shared" si="37"/>
        <v>7</v>
      </c>
      <c r="I79" s="47">
        <v>80</v>
      </c>
      <c r="J79" s="53">
        <f t="shared" si="38"/>
        <v>1.9193857965451054E-2</v>
      </c>
      <c r="L79" s="28">
        <v>68</v>
      </c>
      <c r="M79" s="75">
        <v>44312</v>
      </c>
      <c r="N79" s="23">
        <f t="shared" si="39"/>
        <v>35.084000000000003</v>
      </c>
      <c r="O79" s="61"/>
      <c r="P79" s="75">
        <f>M79</f>
        <v>44312</v>
      </c>
      <c r="Q79" s="44">
        <f>SUM(C458:C464)</f>
        <v>35084</v>
      </c>
      <c r="R79" s="44">
        <f t="shared" si="30"/>
        <v>594778</v>
      </c>
      <c r="S79" s="56">
        <f t="shared" si="31"/>
        <v>4.9695495214125071E-2</v>
      </c>
      <c r="T79" s="44">
        <f>SUM(H458:H464)</f>
        <v>383</v>
      </c>
      <c r="U79" s="44">
        <f t="shared" si="32"/>
        <v>10332</v>
      </c>
      <c r="V79" s="62">
        <f t="shared" si="33"/>
        <v>1.7371187232883528E-2</v>
      </c>
      <c r="W79" s="44">
        <f>SUM(F458:F464)</f>
        <v>542061</v>
      </c>
      <c r="X79" s="39">
        <f t="shared" si="34"/>
        <v>11968449</v>
      </c>
      <c r="Y79" s="30"/>
      <c r="Z79" s="51">
        <f>Z78+$AA$41</f>
        <v>32.399999999999977</v>
      </c>
      <c r="AA79" s="25">
        <f>AA78+AB79*$AA$41</f>
        <v>44.189933468844622</v>
      </c>
      <c r="AB79" s="26">
        <f>-$AC$35*AA78*AC78</f>
        <v>-1.0829001335484985</v>
      </c>
      <c r="AC79" s="25">
        <f>AC78+AD79*$AA$41</f>
        <v>1.8825306953131589</v>
      </c>
      <c r="AD79" s="27">
        <f>$AC$35*AA78*AC78-$AC$36*AC78</f>
        <v>0.31564330950384201</v>
      </c>
      <c r="AE79" s="33"/>
      <c r="AF79" s="51">
        <f>AF78+$AG$41</f>
        <v>13.31999999999999</v>
      </c>
      <c r="AG79" s="79"/>
      <c r="AH79" s="23"/>
      <c r="AI79" s="63"/>
      <c r="AJ79" s="46"/>
      <c r="AK79" s="36"/>
      <c r="AL79" s="51">
        <f>AL78+$AM$41</f>
        <v>18</v>
      </c>
      <c r="AM79" s="23"/>
      <c r="AN79" s="23"/>
      <c r="AO79" s="63"/>
      <c r="AP79" s="46"/>
      <c r="AQ79" s="5"/>
      <c r="AR79" s="51">
        <f>AR78+$AS$41</f>
        <v>8.6400000000000059</v>
      </c>
      <c r="AS79" s="23"/>
      <c r="AT79" s="23"/>
      <c r="AU79" s="63">
        <v>0</v>
      </c>
      <c r="AV79" s="46"/>
      <c r="AW79" s="30"/>
      <c r="AX79" s="19">
        <f>AX78+$AS$41</f>
        <v>8.6400000000000059</v>
      </c>
      <c r="AY79" s="23"/>
      <c r="AZ79" s="23"/>
      <c r="BA79" s="63"/>
      <c r="BB79" s="46"/>
      <c r="BC79" s="36"/>
      <c r="BD79" s="19">
        <f>BD78+$BE$41</f>
        <v>7.2000000000000037</v>
      </c>
      <c r="BE79" s="23"/>
      <c r="BF79" s="23"/>
      <c r="BG79" s="63"/>
      <c r="BH79" s="46"/>
      <c r="BI79" s="73"/>
      <c r="BJ79" s="19">
        <f>BJ78+$BK$41</f>
        <v>16.560000000000016</v>
      </c>
      <c r="BK79" s="23"/>
      <c r="BL79" s="23"/>
      <c r="BM79" s="63"/>
      <c r="BN79" s="46"/>
      <c r="BO79" s="73"/>
      <c r="BP79" s="19">
        <f>BP78+$BK$41</f>
        <v>16.560000000000016</v>
      </c>
      <c r="BQ79" s="23"/>
      <c r="BR79" s="23"/>
      <c r="BS79" s="63"/>
      <c r="BT79" s="46"/>
      <c r="BU79" s="99"/>
      <c r="BV79" s="19">
        <f>BV78+$BK$41</f>
        <v>16.560000000000016</v>
      </c>
      <c r="BW79" s="23"/>
      <c r="BX79" s="23"/>
      <c r="BY79" s="63"/>
      <c r="BZ79" s="46"/>
      <c r="CA79" s="30"/>
      <c r="CB79" s="21">
        <f>CB78+$AA$41</f>
        <v>32.399999999999977</v>
      </c>
      <c r="CC79" s="64">
        <f>AC82</f>
        <v>2.8529829604202179</v>
      </c>
      <c r="CD79" s="64">
        <f>AI82</f>
        <v>0</v>
      </c>
      <c r="CE79" s="64">
        <f>AO82</f>
        <v>0</v>
      </c>
      <c r="CF79" s="63">
        <f>AU82</f>
        <v>0</v>
      </c>
      <c r="CG79" s="63">
        <f>BA82</f>
        <v>0</v>
      </c>
      <c r="CH79" s="63">
        <f>BG82</f>
        <v>0</v>
      </c>
      <c r="CI79" s="63">
        <f>BM82</f>
        <v>0</v>
      </c>
      <c r="CJ79" s="63">
        <f>BS82</f>
        <v>0</v>
      </c>
      <c r="CK79" s="64">
        <f>SUM(CC79:CJ79)</f>
        <v>2.8529829604202179</v>
      </c>
      <c r="CL79" s="36"/>
    </row>
    <row r="80" spans="2:90" x14ac:dyDescent="0.65">
      <c r="B80" s="45">
        <v>43929</v>
      </c>
      <c r="C80" s="39">
        <f t="shared" si="40"/>
        <v>499</v>
      </c>
      <c r="D80" s="47">
        <v>4667</v>
      </c>
      <c r="E80" s="52">
        <f t="shared" si="35"/>
        <v>7.5888646785261304E-2</v>
      </c>
      <c r="F80" s="39">
        <f t="shared" si="36"/>
        <v>6187</v>
      </c>
      <c r="G80" s="47">
        <v>61498</v>
      </c>
      <c r="H80" s="47">
        <f t="shared" si="37"/>
        <v>1</v>
      </c>
      <c r="I80" s="47">
        <v>81</v>
      </c>
      <c r="J80" s="53">
        <f t="shared" si="38"/>
        <v>1.7355903149775018E-2</v>
      </c>
      <c r="L80" s="28">
        <v>69</v>
      </c>
      <c r="M80" s="75">
        <v>44319</v>
      </c>
      <c r="N80" s="23">
        <f t="shared" si="39"/>
        <v>35.802</v>
      </c>
      <c r="O80" s="61"/>
      <c r="P80" s="75">
        <f>M80</f>
        <v>44319</v>
      </c>
      <c r="Q80" s="44">
        <f>SUM(C465:C471)</f>
        <v>35802</v>
      </c>
      <c r="R80" s="44">
        <f t="shared" si="30"/>
        <v>630580</v>
      </c>
      <c r="S80" s="56">
        <f t="shared" ref="S80:S93" si="41">R80/X80</f>
        <v>5.0753674928901552E-2</v>
      </c>
      <c r="T80" s="44">
        <f>SUM(H465:H471)</f>
        <v>527</v>
      </c>
      <c r="U80" s="44">
        <f t="shared" ref="U80:U82" si="42">U79+T80</f>
        <v>10859</v>
      </c>
      <c r="V80" s="62">
        <f t="shared" ref="V80:V93" si="43">U80/R80</f>
        <v>1.7220654001078372E-2</v>
      </c>
      <c r="W80" s="44">
        <f>SUM(F465:F471)</f>
        <v>455873</v>
      </c>
      <c r="X80" s="39">
        <f t="shared" ref="X80:X93" si="44">X79+W80</f>
        <v>12424322</v>
      </c>
      <c r="Y80" s="30"/>
      <c r="Z80" s="51">
        <f>Z79+$AA$41</f>
        <v>33.299999999999976</v>
      </c>
      <c r="AA80" s="25">
        <f>AA79+AB80*$AA$41</f>
        <v>43.066883235428847</v>
      </c>
      <c r="AB80" s="26">
        <f>-$AC$35*AA79*AC79</f>
        <v>-1.2478335926841944</v>
      </c>
      <c r="AC80" s="25">
        <f>AC79+AD80*$AA$41</f>
        <v>2.1923276683536495</v>
      </c>
      <c r="AD80" s="27">
        <f>$AC$35*AA79*AC79-$AC$36*AC79</f>
        <v>0.34421885893387816</v>
      </c>
      <c r="AE80" s="33"/>
      <c r="AF80" s="51">
        <f>AF79+$AG$41</f>
        <v>13.689999999999989</v>
      </c>
      <c r="AG80" s="79"/>
      <c r="AH80" s="23"/>
      <c r="AI80" s="63"/>
      <c r="AJ80" s="46"/>
      <c r="AK80" s="36"/>
      <c r="AL80" s="51">
        <f>AL79+$AM$41</f>
        <v>18.5</v>
      </c>
      <c r="AM80" s="23"/>
      <c r="AN80" s="23"/>
      <c r="AO80" s="63"/>
      <c r="AP80" s="46"/>
      <c r="AQ80" s="5"/>
      <c r="AR80" s="51">
        <f>AR79+$AS$41</f>
        <v>8.8800000000000061</v>
      </c>
      <c r="AS80" s="23"/>
      <c r="AT80" s="23"/>
      <c r="AU80" s="63">
        <v>0</v>
      </c>
      <c r="AV80" s="46"/>
      <c r="AW80" s="30"/>
      <c r="AX80" s="19">
        <f>AX79+$AS$41</f>
        <v>8.8800000000000061</v>
      </c>
      <c r="AY80" s="23"/>
      <c r="AZ80" s="23"/>
      <c r="BA80" s="63"/>
      <c r="BB80" s="46"/>
      <c r="BC80" s="36"/>
      <c r="BD80" s="19">
        <f>BD79+$BE$41</f>
        <v>7.4000000000000039</v>
      </c>
      <c r="BE80" s="23"/>
      <c r="BF80" s="23"/>
      <c r="BG80" s="63"/>
      <c r="BH80" s="46"/>
      <c r="BI80" s="73"/>
      <c r="BJ80" s="19">
        <f>BJ79+$BK$41</f>
        <v>17.020000000000017</v>
      </c>
      <c r="BK80" s="23"/>
      <c r="BL80" s="23"/>
      <c r="BM80" s="63"/>
      <c r="BN80" s="46"/>
      <c r="BO80" s="73"/>
      <c r="BP80" s="19">
        <f>BP79+$BK$41</f>
        <v>17.020000000000017</v>
      </c>
      <c r="BQ80" s="23"/>
      <c r="BR80" s="23"/>
      <c r="BS80" s="63"/>
      <c r="BT80" s="46"/>
      <c r="BU80" s="99"/>
      <c r="BV80" s="19">
        <f>BV79+$BK$41</f>
        <v>17.020000000000017</v>
      </c>
      <c r="BW80" s="23"/>
      <c r="BX80" s="23"/>
      <c r="BY80" s="63"/>
      <c r="BZ80" s="46"/>
      <c r="CA80" s="30"/>
      <c r="CB80" s="21">
        <f>CB79+$AA$41</f>
        <v>33.299999999999976</v>
      </c>
      <c r="CC80" s="64">
        <f>AC83</f>
        <v>3.1753773188393657</v>
      </c>
      <c r="CD80" s="64">
        <f>AI83</f>
        <v>0</v>
      </c>
      <c r="CE80" s="64">
        <f>AO83</f>
        <v>0</v>
      </c>
      <c r="CF80" s="63">
        <f>AU83</f>
        <v>0</v>
      </c>
      <c r="CG80" s="63">
        <f>BA83</f>
        <v>0</v>
      </c>
      <c r="CH80" s="63">
        <f>BG83</f>
        <v>0</v>
      </c>
      <c r="CI80" s="63">
        <f>BM83</f>
        <v>0</v>
      </c>
      <c r="CJ80" s="63">
        <f>BS83</f>
        <v>0</v>
      </c>
      <c r="CK80" s="64">
        <f>SUM(CC80:CJ80)</f>
        <v>3.1753773188393657</v>
      </c>
      <c r="CL80" s="75">
        <f>P25</f>
        <v>43934</v>
      </c>
    </row>
    <row r="81" spans="2:90" x14ac:dyDescent="0.65">
      <c r="B81" s="45">
        <v>43930</v>
      </c>
      <c r="C81" s="39">
        <f t="shared" si="40"/>
        <v>579</v>
      </c>
      <c r="D81" s="47">
        <v>5246</v>
      </c>
      <c r="E81" s="52">
        <f t="shared" si="35"/>
        <v>8.1476074362837214E-2</v>
      </c>
      <c r="F81" s="39">
        <f t="shared" si="36"/>
        <v>2889</v>
      </c>
      <c r="G81" s="47">
        <v>64387</v>
      </c>
      <c r="H81" s="47">
        <f t="shared" si="37"/>
        <v>4</v>
      </c>
      <c r="I81" s="47">
        <v>85</v>
      </c>
      <c r="J81" s="53">
        <f t="shared" si="38"/>
        <v>1.6202821197102556E-2</v>
      </c>
      <c r="L81" s="28">
        <v>70</v>
      </c>
      <c r="M81" s="75">
        <v>44326</v>
      </c>
      <c r="N81" s="23">
        <f t="shared" si="39"/>
        <v>44.960999999999999</v>
      </c>
      <c r="O81" s="61"/>
      <c r="P81" s="75">
        <f>M81</f>
        <v>44326</v>
      </c>
      <c r="Q81" s="44">
        <f>SUM(C472:C478)</f>
        <v>44961</v>
      </c>
      <c r="R81" s="44">
        <f t="shared" si="30"/>
        <v>675541</v>
      </c>
      <c r="S81" s="56">
        <f t="shared" si="41"/>
        <v>5.1629406967353471E-2</v>
      </c>
      <c r="T81" s="44">
        <f>SUM(H472:H478)</f>
        <v>640</v>
      </c>
      <c r="U81" s="44">
        <f t="shared" si="42"/>
        <v>11499</v>
      </c>
      <c r="V81" s="62">
        <f t="shared" si="43"/>
        <v>1.7021912807660824E-2</v>
      </c>
      <c r="W81" s="44">
        <f>SUM(F472:F478)</f>
        <v>660101</v>
      </c>
      <c r="X81" s="39">
        <f t="shared" si="44"/>
        <v>13084423</v>
      </c>
      <c r="Y81" s="30"/>
      <c r="Z81" s="93">
        <f>Z80+$AA$41</f>
        <v>34.199999999999974</v>
      </c>
      <c r="AA81" s="25">
        <f>AA80+AB81*$AA$41</f>
        <v>41.792257519387228</v>
      </c>
      <c r="AB81" s="26">
        <f>-$AC$35*AA80*AC80</f>
        <v>-1.4162507956017989</v>
      </c>
      <c r="AC81" s="25">
        <f>AC80+AD81*$AA$41</f>
        <v>2.5198678316664922</v>
      </c>
      <c r="AD81" s="27">
        <f>$AC$35*AA80*AC80-$AC$36*AC80</f>
        <v>0.36393351479204727</v>
      </c>
      <c r="AE81" s="69"/>
      <c r="AF81" s="51">
        <f>AF80+$AG$41</f>
        <v>14.059999999999988</v>
      </c>
      <c r="AG81" s="79"/>
      <c r="AH81" s="23"/>
      <c r="AI81" s="63"/>
      <c r="AJ81" s="46"/>
      <c r="AK81" s="36"/>
      <c r="AL81" s="51">
        <f>AL80+$AM$41</f>
        <v>19</v>
      </c>
      <c r="AM81" s="23"/>
      <c r="AN81" s="23"/>
      <c r="AO81" s="63"/>
      <c r="AP81" s="46"/>
      <c r="AQ81" s="5"/>
      <c r="AR81" s="51">
        <f>AR80+$AS$41</f>
        <v>9.1200000000000063</v>
      </c>
      <c r="AS81" s="23"/>
      <c r="AT81" s="23"/>
      <c r="AU81" s="63">
        <v>0</v>
      </c>
      <c r="AV81" s="46"/>
      <c r="AW81" s="65"/>
      <c r="AX81" s="19">
        <f>AX80+$AS$41</f>
        <v>9.1200000000000063</v>
      </c>
      <c r="AY81" s="23"/>
      <c r="AZ81" s="23"/>
      <c r="BA81" s="63"/>
      <c r="BB81" s="46"/>
      <c r="BC81" s="36"/>
      <c r="BD81" s="19">
        <f>BD80+$BE$41</f>
        <v>7.6000000000000041</v>
      </c>
      <c r="BE81" s="23"/>
      <c r="BF81" s="23"/>
      <c r="BG81" s="63"/>
      <c r="BH81" s="46"/>
      <c r="BI81" s="73"/>
      <c r="BJ81" s="19">
        <f>BJ80+$BK$41</f>
        <v>17.480000000000018</v>
      </c>
      <c r="BK81" s="23"/>
      <c r="BL81" s="23"/>
      <c r="BM81" s="63"/>
      <c r="BN81" s="46"/>
      <c r="BO81" s="73"/>
      <c r="BP81" s="19">
        <f>BP80+$BK$41</f>
        <v>17.480000000000018</v>
      </c>
      <c r="BQ81" s="23"/>
      <c r="BR81" s="23"/>
      <c r="BS81" s="63"/>
      <c r="BT81" s="46"/>
      <c r="BU81" s="99"/>
      <c r="BV81" s="19">
        <f>BV80+$BK$41</f>
        <v>17.480000000000018</v>
      </c>
      <c r="BW81" s="23"/>
      <c r="BX81" s="23"/>
      <c r="BY81" s="63"/>
      <c r="BZ81" s="46"/>
      <c r="CA81" s="30"/>
      <c r="CB81" s="21">
        <f>CB80+$AA$41</f>
        <v>34.199999999999974</v>
      </c>
      <c r="CC81" s="64">
        <f>AC84</f>
        <v>3.4675489701158271</v>
      </c>
      <c r="CD81" s="64">
        <f>AI84</f>
        <v>1E-3</v>
      </c>
      <c r="CE81" s="64">
        <f>AO84</f>
        <v>0</v>
      </c>
      <c r="CF81" s="63">
        <f>AU84</f>
        <v>0</v>
      </c>
      <c r="CG81" s="63">
        <f>BA84</f>
        <v>0</v>
      </c>
      <c r="CH81" s="63">
        <f>BG84</f>
        <v>0</v>
      </c>
      <c r="CI81" s="63">
        <f>BM84</f>
        <v>0</v>
      </c>
      <c r="CJ81" s="63">
        <f>BS84</f>
        <v>0</v>
      </c>
      <c r="CK81" s="64">
        <f>SUM(CC81:CJ81)</f>
        <v>3.468548970115827</v>
      </c>
      <c r="CL81" s="36"/>
    </row>
    <row r="82" spans="2:90" x14ac:dyDescent="0.65">
      <c r="B82" s="45">
        <v>43931</v>
      </c>
      <c r="C82" s="39">
        <f t="shared" si="40"/>
        <v>656</v>
      </c>
      <c r="D82" s="47">
        <v>5902</v>
      </c>
      <c r="E82" s="52">
        <f t="shared" si="35"/>
        <v>8.5821058294920829E-2</v>
      </c>
      <c r="F82" s="39">
        <f t="shared" si="36"/>
        <v>4384</v>
      </c>
      <c r="G82" s="47">
        <v>68771</v>
      </c>
      <c r="H82" s="47">
        <f t="shared" si="37"/>
        <v>3</v>
      </c>
      <c r="I82" s="47">
        <v>88</v>
      </c>
      <c r="J82" s="53">
        <f t="shared" si="38"/>
        <v>1.4910199932226365E-2</v>
      </c>
      <c r="L82" s="28">
        <v>71</v>
      </c>
      <c r="M82" s="75">
        <v>44333</v>
      </c>
      <c r="N82" s="23">
        <f t="shared" si="39"/>
        <v>5.1870000000000003</v>
      </c>
      <c r="O82" s="61"/>
      <c r="P82" s="75">
        <f>M82</f>
        <v>44333</v>
      </c>
      <c r="Q82" s="44">
        <f>SUM(C479:C485)</f>
        <v>5187</v>
      </c>
      <c r="R82" s="44">
        <f t="shared" si="30"/>
        <v>680728</v>
      </c>
      <c r="S82" s="56">
        <f t="shared" si="41"/>
        <v>5.1874993951214518E-2</v>
      </c>
      <c r="T82" s="44">
        <f>SUM(H479:H485)</f>
        <v>45</v>
      </c>
      <c r="U82" s="44">
        <f t="shared" si="42"/>
        <v>11544</v>
      </c>
      <c r="V82" s="62">
        <f t="shared" si="43"/>
        <v>1.6958315215475198E-2</v>
      </c>
      <c r="W82" s="44">
        <f>SUM(F479:F485)</f>
        <v>38046</v>
      </c>
      <c r="X82" s="39">
        <f t="shared" si="44"/>
        <v>13122469</v>
      </c>
      <c r="Y82" s="30"/>
      <c r="Z82" s="51">
        <f>Z81+$AA$41</f>
        <v>35.099999999999973</v>
      </c>
      <c r="AA82" s="25">
        <f>AA81+AB82*$AA$41</f>
        <v>40.370559487353574</v>
      </c>
      <c r="AB82" s="26">
        <f>-$AC$35*AA81*AC81</f>
        <v>-1.5796644800373894</v>
      </c>
      <c r="AC82" s="25">
        <f>AC81+AD82*$AA$41</f>
        <v>2.8529829604202179</v>
      </c>
      <c r="AD82" s="27">
        <f>$AC$35*AA81*AC81-$AC$36*AC81</f>
        <v>0.37012792083747303</v>
      </c>
      <c r="AE82" s="33"/>
      <c r="AF82" s="51">
        <f>AF81+$AG$41</f>
        <v>14.429999999999987</v>
      </c>
      <c r="AG82" s="79"/>
      <c r="AH82" s="23"/>
      <c r="AI82" s="63"/>
      <c r="AJ82" s="46"/>
      <c r="AK82" s="36"/>
      <c r="AL82" s="51">
        <f>AL81+$AM$41</f>
        <v>19.5</v>
      </c>
      <c r="AM82" s="23"/>
      <c r="AN82" s="23"/>
      <c r="AO82" s="63"/>
      <c r="AP82" s="46"/>
      <c r="AQ82" s="5"/>
      <c r="AR82" s="51">
        <f>AR81+$AS$41</f>
        <v>9.3600000000000065</v>
      </c>
      <c r="AS82" s="23"/>
      <c r="AT82" s="23"/>
      <c r="AU82" s="63">
        <v>0</v>
      </c>
      <c r="AV82" s="46"/>
      <c r="AW82" s="30"/>
      <c r="AX82" s="19">
        <f>AX81+$AS$41</f>
        <v>9.3600000000000065</v>
      </c>
      <c r="AY82" s="23"/>
      <c r="AZ82" s="23"/>
      <c r="BA82" s="63"/>
      <c r="BB82" s="46"/>
      <c r="BC82" s="36"/>
      <c r="BD82" s="19">
        <f>BD81+$BE$41</f>
        <v>7.8000000000000043</v>
      </c>
      <c r="BE82" s="23"/>
      <c r="BF82" s="23"/>
      <c r="BG82" s="63"/>
      <c r="BH82" s="46"/>
      <c r="BI82" s="73"/>
      <c r="BJ82" s="19">
        <f>BJ81+$BK$41</f>
        <v>17.940000000000019</v>
      </c>
      <c r="BK82" s="23"/>
      <c r="BL82" s="23"/>
      <c r="BM82" s="63"/>
      <c r="BN82" s="46"/>
      <c r="BO82" s="73"/>
      <c r="BP82" s="19">
        <f>BP81+$BK$41</f>
        <v>17.940000000000019</v>
      </c>
      <c r="BQ82" s="23"/>
      <c r="BR82" s="23"/>
      <c r="BS82" s="63"/>
      <c r="BT82" s="46"/>
      <c r="BU82" s="99"/>
      <c r="BV82" s="19">
        <f>BV81+$BK$41</f>
        <v>17.940000000000019</v>
      </c>
      <c r="BW82" s="23"/>
      <c r="BX82" s="23"/>
      <c r="BY82" s="63"/>
      <c r="BZ82" s="46"/>
      <c r="CA82" s="30"/>
      <c r="CB82" s="21">
        <f>CB81+$AA$41</f>
        <v>35.099999999999973</v>
      </c>
      <c r="CC82" s="64">
        <f>AC85</f>
        <v>3.7087118509827532</v>
      </c>
      <c r="CD82" s="64">
        <f>AI85</f>
        <v>1.2146000000000001E-3</v>
      </c>
      <c r="CE82" s="64">
        <f>AO85</f>
        <v>0</v>
      </c>
      <c r="CF82" s="63">
        <f>AU85</f>
        <v>0</v>
      </c>
      <c r="CG82" s="63">
        <f>BA85</f>
        <v>0</v>
      </c>
      <c r="CH82" s="63">
        <f>BG85</f>
        <v>0</v>
      </c>
      <c r="CI82" s="63">
        <f>BM85</f>
        <v>0</v>
      </c>
      <c r="CJ82" s="63">
        <f>BS85</f>
        <v>0</v>
      </c>
      <c r="CK82" s="64">
        <f>SUM(CC82:CJ82)</f>
        <v>3.7099264509827532</v>
      </c>
      <c r="CL82" s="36"/>
    </row>
    <row r="83" spans="2:90" x14ac:dyDescent="0.65">
      <c r="B83" s="45">
        <v>43932</v>
      </c>
      <c r="C83" s="39">
        <f t="shared" si="40"/>
        <v>714</v>
      </c>
      <c r="D83" s="47">
        <v>6616</v>
      </c>
      <c r="E83" s="52">
        <f t="shared" si="35"/>
        <v>8.8341723304535921E-2</v>
      </c>
      <c r="F83" s="39">
        <f t="shared" si="36"/>
        <v>6120</v>
      </c>
      <c r="G83" s="47">
        <v>74891</v>
      </c>
      <c r="H83" s="47">
        <f t="shared" si="37"/>
        <v>6</v>
      </c>
      <c r="I83" s="47">
        <v>94</v>
      </c>
      <c r="J83" s="53">
        <f t="shared" si="38"/>
        <v>1.4207980652962516E-2</v>
      </c>
      <c r="L83" s="28">
        <v>72</v>
      </c>
      <c r="M83" s="75">
        <v>44340</v>
      </c>
      <c r="N83" s="23"/>
      <c r="O83" s="61"/>
      <c r="P83" s="75">
        <f>M83</f>
        <v>44340</v>
      </c>
      <c r="Q83" s="44"/>
      <c r="R83" s="44">
        <f t="shared" si="30"/>
        <v>680728</v>
      </c>
      <c r="S83" s="56">
        <f t="shared" si="41"/>
        <v>5.1874993951214518E-2</v>
      </c>
      <c r="T83" s="44"/>
      <c r="U83" s="44"/>
      <c r="V83" s="62">
        <f t="shared" si="43"/>
        <v>0</v>
      </c>
      <c r="W83" s="44"/>
      <c r="X83" s="39">
        <f t="shared" si="44"/>
        <v>13122469</v>
      </c>
      <c r="Y83" s="30"/>
      <c r="Z83" s="51">
        <f>Z82+$AA$41</f>
        <v>35.999999999999972</v>
      </c>
      <c r="AA83" s="25">
        <f>AA82+AB83*$AA$41</f>
        <v>38.815676490032892</v>
      </c>
      <c r="AB83" s="26">
        <f>-$AC$35*AA82*AC82</f>
        <v>-1.7276477748007577</v>
      </c>
      <c r="AC83" s="25">
        <f>AC82+AD83*$AA$41</f>
        <v>3.1753773188393657</v>
      </c>
      <c r="AD83" s="27">
        <f>$AC$35*AA82*AC82-$AC$36*AC82</f>
        <v>0.35821595379905324</v>
      </c>
      <c r="AE83" s="33"/>
      <c r="AF83" s="51">
        <f>AF82+$AG$41</f>
        <v>14.799999999999986</v>
      </c>
      <c r="AG83" s="79"/>
      <c r="AH83" s="23"/>
      <c r="AI83" s="63"/>
      <c r="AJ83" s="46"/>
      <c r="AK83" s="36"/>
      <c r="AL83" s="51">
        <f>AL82+$AM$41</f>
        <v>20</v>
      </c>
      <c r="AM83" s="23"/>
      <c r="AN83" s="23"/>
      <c r="AO83" s="63"/>
      <c r="AP83" s="46"/>
      <c r="AQ83" s="5"/>
      <c r="AR83" s="51">
        <f>AR82+$AS$41</f>
        <v>9.6000000000000068</v>
      </c>
      <c r="AS83" s="46"/>
      <c r="AT83" s="46"/>
      <c r="AU83" s="63">
        <v>0</v>
      </c>
      <c r="AV83" s="46"/>
      <c r="AW83" s="30"/>
      <c r="AX83" s="19">
        <f>AX82+$AS$41</f>
        <v>9.6000000000000068</v>
      </c>
      <c r="AY83" s="46"/>
      <c r="AZ83" s="46"/>
      <c r="BA83" s="63"/>
      <c r="BB83" s="46"/>
      <c r="BC83" s="36"/>
      <c r="BD83" s="19">
        <f>BD82+$BE$41</f>
        <v>8.0000000000000036</v>
      </c>
      <c r="BE83" s="46"/>
      <c r="BF83" s="46"/>
      <c r="BG83" s="63"/>
      <c r="BH83" s="46"/>
      <c r="BI83" s="73"/>
      <c r="BJ83" s="19">
        <f>BJ82+$BK$41</f>
        <v>18.40000000000002</v>
      </c>
      <c r="BK83" s="46"/>
      <c r="BL83" s="46"/>
      <c r="BM83" s="63"/>
      <c r="BN83" s="46"/>
      <c r="BO83" s="73"/>
      <c r="BP83" s="19">
        <f>BP82+$BK$41</f>
        <v>18.40000000000002</v>
      </c>
      <c r="BQ83" s="46"/>
      <c r="BR83" s="46"/>
      <c r="BS83" s="63"/>
      <c r="BT83" s="46"/>
      <c r="BU83" s="99"/>
      <c r="BV83" s="19">
        <f>BV82+$BK$41</f>
        <v>18.40000000000002</v>
      </c>
      <c r="BW83" s="46"/>
      <c r="BX83" s="46"/>
      <c r="BY83" s="63"/>
      <c r="BZ83" s="46"/>
      <c r="CA83" s="30"/>
      <c r="CB83" s="21">
        <f>CB82+$AA$41</f>
        <v>35.999999999999972</v>
      </c>
      <c r="CC83" s="64">
        <f>AC86</f>
        <v>3.8795724667330864</v>
      </c>
      <c r="CD83" s="64">
        <f>AI86</f>
        <v>1.4752494935537832E-3</v>
      </c>
      <c r="CE83" s="64">
        <f>AO86</f>
        <v>1E-3</v>
      </c>
      <c r="CF83" s="63">
        <f>AU86</f>
        <v>0</v>
      </c>
      <c r="CG83" s="63">
        <f>BA86</f>
        <v>0</v>
      </c>
      <c r="CH83" s="63">
        <f>BG86</f>
        <v>0</v>
      </c>
      <c r="CI83" s="63">
        <f>BM86</f>
        <v>0</v>
      </c>
      <c r="CJ83" s="63">
        <f>BS86</f>
        <v>0</v>
      </c>
      <c r="CK83" s="64">
        <f>SUM(CC83:CJ83)</f>
        <v>3.8820477162266402</v>
      </c>
      <c r="CL83" s="75">
        <f>P26</f>
        <v>43941</v>
      </c>
    </row>
    <row r="84" spans="2:90" x14ac:dyDescent="0.65">
      <c r="B84" s="45">
        <v>43933</v>
      </c>
      <c r="C84" s="39">
        <f t="shared" si="40"/>
        <v>507</v>
      </c>
      <c r="D84" s="47">
        <v>7123</v>
      </c>
      <c r="E84" s="52">
        <f t="shared" si="35"/>
        <v>9.205102027629522E-2</v>
      </c>
      <c r="F84" s="39">
        <f t="shared" si="36"/>
        <v>2490</v>
      </c>
      <c r="G84" s="47">
        <v>77381</v>
      </c>
      <c r="H84" s="47">
        <f t="shared" si="37"/>
        <v>4</v>
      </c>
      <c r="I84" s="47">
        <v>98</v>
      </c>
      <c r="J84" s="53">
        <f t="shared" si="38"/>
        <v>1.3758247929243296E-2</v>
      </c>
      <c r="L84" s="28">
        <v>73</v>
      </c>
      <c r="M84" s="75">
        <v>44347</v>
      </c>
      <c r="N84" s="23"/>
      <c r="O84" s="61"/>
      <c r="P84" s="75">
        <f>M84</f>
        <v>44347</v>
      </c>
      <c r="Q84" s="44"/>
      <c r="R84" s="44">
        <f t="shared" si="30"/>
        <v>680728</v>
      </c>
      <c r="S84" s="56">
        <f t="shared" si="41"/>
        <v>5.1874993951214518E-2</v>
      </c>
      <c r="T84" s="44"/>
      <c r="U84" s="44"/>
      <c r="V84" s="62">
        <f t="shared" si="43"/>
        <v>0</v>
      </c>
      <c r="W84" s="44"/>
      <c r="X84" s="39">
        <f t="shared" si="44"/>
        <v>13122469</v>
      </c>
      <c r="Y84" s="30"/>
      <c r="Z84" s="51">
        <f>Z83+$AA$41</f>
        <v>36.89999999999997</v>
      </c>
      <c r="AA84" s="25">
        <f>AA83+AB84*$AA$41</f>
        <v>37.151741837017823</v>
      </c>
      <c r="AB84" s="26">
        <f>-$AC$35*AA83*AC83</f>
        <v>-1.8488162811278526</v>
      </c>
      <c r="AC84" s="25">
        <f>AC83+AD84*$AA$41</f>
        <v>3.4675489701158271</v>
      </c>
      <c r="AD84" s="27">
        <f>$AC$35*AA83*AC83-$AC$36*AC83</f>
        <v>0.32463516808495707</v>
      </c>
      <c r="AE84" s="33"/>
      <c r="AF84" s="51">
        <f>AF83+$AG$41</f>
        <v>15.169999999999986</v>
      </c>
      <c r="AG84" s="80">
        <f>$AI$38</f>
        <v>50</v>
      </c>
      <c r="AH84" s="26"/>
      <c r="AI84" s="49">
        <f>$AI$39</f>
        <v>1E-3</v>
      </c>
      <c r="AJ84" s="27"/>
      <c r="AK84" s="36"/>
      <c r="AL84" s="51">
        <f>AL83+$AM$41</f>
        <v>20.5</v>
      </c>
      <c r="AM84" s="23"/>
      <c r="AN84" s="23"/>
      <c r="AO84" s="63"/>
      <c r="AP84" s="46"/>
      <c r="AQ84" s="5"/>
      <c r="AR84" s="51">
        <f>AR83+$AS$41</f>
        <v>9.840000000000007</v>
      </c>
      <c r="AS84" s="46"/>
      <c r="AT84" s="46"/>
      <c r="AU84" s="63">
        <v>0</v>
      </c>
      <c r="AV84" s="46"/>
      <c r="AW84" s="30"/>
      <c r="AX84" s="19">
        <f>AX83+$AS$41</f>
        <v>9.840000000000007</v>
      </c>
      <c r="AY84" s="46"/>
      <c r="AZ84" s="46"/>
      <c r="BA84" s="63"/>
      <c r="BB84" s="46"/>
      <c r="BC84" s="36"/>
      <c r="BD84" s="19">
        <f>BD83+$BE$41</f>
        <v>8.2000000000000028</v>
      </c>
      <c r="BE84" s="46"/>
      <c r="BF84" s="46"/>
      <c r="BG84" s="63"/>
      <c r="BH84" s="46"/>
      <c r="BI84" s="73"/>
      <c r="BJ84" s="19">
        <f>BJ83+$BK$41</f>
        <v>18.860000000000021</v>
      </c>
      <c r="BK84" s="46"/>
      <c r="BL84" s="46"/>
      <c r="BM84" s="63"/>
      <c r="BN84" s="46"/>
      <c r="BO84" s="73"/>
      <c r="BP84" s="19">
        <f>BP83+$BK$41</f>
        <v>18.860000000000021</v>
      </c>
      <c r="BQ84" s="46"/>
      <c r="BR84" s="46"/>
      <c r="BS84" s="63"/>
      <c r="BT84" s="46"/>
      <c r="BU84" s="99"/>
      <c r="BV84" s="19">
        <f>BV83+$BK$41</f>
        <v>18.860000000000021</v>
      </c>
      <c r="BW84" s="46"/>
      <c r="BX84" s="46"/>
      <c r="BY84" s="63"/>
      <c r="BZ84" s="46"/>
      <c r="CA84" s="30"/>
      <c r="CB84" s="21">
        <f>CB83+$AA$41</f>
        <v>36.89999999999997</v>
      </c>
      <c r="CC84" s="64">
        <f>AC87</f>
        <v>3.9654438722158623</v>
      </c>
      <c r="CD84" s="64">
        <f>AI87</f>
        <v>1.7918281727350202E-3</v>
      </c>
      <c r="CE84" s="64">
        <f>AO87</f>
        <v>1.1000000000000001E-3</v>
      </c>
      <c r="CF84" s="63">
        <f>AU87</f>
        <v>0</v>
      </c>
      <c r="CG84" s="63">
        <f>BA87</f>
        <v>0</v>
      </c>
      <c r="CH84" s="63">
        <f>BG87</f>
        <v>0</v>
      </c>
      <c r="CI84" s="63">
        <f>BM87</f>
        <v>0</v>
      </c>
      <c r="CJ84" s="63">
        <f>BS87</f>
        <v>0</v>
      </c>
      <c r="CK84" s="64">
        <f>SUM(CC84:CJ84)</f>
        <v>3.9683357003885975</v>
      </c>
      <c r="CL84" s="36"/>
    </row>
    <row r="85" spans="2:90" x14ac:dyDescent="0.65">
      <c r="B85" s="45">
        <v>43934</v>
      </c>
      <c r="C85" s="39">
        <f t="shared" si="40"/>
        <v>386</v>
      </c>
      <c r="D85" s="47">
        <v>7509</v>
      </c>
      <c r="E85" s="52">
        <f t="shared" si="35"/>
        <v>9.5410535945719299E-2</v>
      </c>
      <c r="F85" s="39">
        <f t="shared" si="36"/>
        <v>1321</v>
      </c>
      <c r="G85" s="47">
        <v>78702</v>
      </c>
      <c r="H85" s="47">
        <f t="shared" si="37"/>
        <v>4</v>
      </c>
      <c r="I85" s="47">
        <v>102</v>
      </c>
      <c r="J85" s="53">
        <f t="shared" si="38"/>
        <v>1.3583699560527367E-2</v>
      </c>
      <c r="L85" s="28">
        <v>74</v>
      </c>
      <c r="M85" s="75">
        <v>44354</v>
      </c>
      <c r="N85" s="23"/>
      <c r="O85" s="61"/>
      <c r="P85" s="75">
        <f>M85</f>
        <v>44354</v>
      </c>
      <c r="Q85" s="44"/>
      <c r="R85" s="44">
        <f t="shared" si="30"/>
        <v>680728</v>
      </c>
      <c r="S85" s="56">
        <f t="shared" si="41"/>
        <v>5.1874993951214518E-2</v>
      </c>
      <c r="T85" s="44"/>
      <c r="U85" s="44"/>
      <c r="V85" s="62">
        <f t="shared" si="43"/>
        <v>0</v>
      </c>
      <c r="W85" s="44"/>
      <c r="X85" s="39">
        <f t="shared" si="44"/>
        <v>13122469</v>
      </c>
      <c r="Y85" s="30"/>
      <c r="Z85" s="51">
        <f>Z84+$AA$41</f>
        <v>37.799999999999969</v>
      </c>
      <c r="AA85" s="25">
        <f>AA84+AB85*$AA$41</f>
        <v>35.412597801060862</v>
      </c>
      <c r="AB85" s="26">
        <f>-$AC$35*AA84*AC84</f>
        <v>-1.9323822621744036</v>
      </c>
      <c r="AC85" s="25">
        <f>AC84+AD85*$AA$41</f>
        <v>3.7087118509827532</v>
      </c>
      <c r="AD85" s="27">
        <f>$AC$35*AA84*AC84-$AC$36*AC84</f>
        <v>0.26795875651880663</v>
      </c>
      <c r="AE85" s="33"/>
      <c r="AF85" s="51">
        <f>AF84+$AG$41</f>
        <v>15.539999999999985</v>
      </c>
      <c r="AG85" s="80">
        <f>AG84+AH85*$AG$41</f>
        <v>49.9996115</v>
      </c>
      <c r="AH85" s="26">
        <f>-$AI$35*AG84*AI84</f>
        <v>-1.0500000000000002E-3</v>
      </c>
      <c r="AI85" s="25">
        <f>AI84+AJ85*$AG$41</f>
        <v>1.2146000000000001E-3</v>
      </c>
      <c r="AJ85" s="27">
        <f>$AI$35*AG84*AI84-$AI$36*AI84</f>
        <v>5.8000000000000022E-4</v>
      </c>
      <c r="AK85" s="36"/>
      <c r="AL85" s="51">
        <f>AL84+$AM$41</f>
        <v>21</v>
      </c>
      <c r="AM85" s="23"/>
      <c r="AN85" s="23"/>
      <c r="AO85" s="63"/>
      <c r="AP85" s="46"/>
      <c r="AQ85" s="5"/>
      <c r="AR85" s="51">
        <f>AR84+$AS$41</f>
        <v>10.080000000000007</v>
      </c>
      <c r="AS85" s="46"/>
      <c r="AT85" s="46"/>
      <c r="AU85" s="63">
        <v>0</v>
      </c>
      <c r="AV85" s="46"/>
      <c r="AW85" s="30"/>
      <c r="AX85" s="19">
        <f>AX84+$AS$41</f>
        <v>10.080000000000007</v>
      </c>
      <c r="AY85" s="46"/>
      <c r="AZ85" s="46"/>
      <c r="BA85" s="63"/>
      <c r="BB85" s="46"/>
      <c r="BC85" s="36"/>
      <c r="BD85" s="19">
        <f>BD84+$BE$41</f>
        <v>8.4000000000000021</v>
      </c>
      <c r="BE85" s="46"/>
      <c r="BF85" s="46"/>
      <c r="BG85" s="63"/>
      <c r="BH85" s="46"/>
      <c r="BI85" s="73"/>
      <c r="BJ85" s="19">
        <f>BJ84+$BK$41</f>
        <v>19.320000000000022</v>
      </c>
      <c r="BK85" s="46"/>
      <c r="BL85" s="46"/>
      <c r="BM85" s="63"/>
      <c r="BN85" s="46"/>
      <c r="BO85" s="73"/>
      <c r="BP85" s="19">
        <f>BP84+$BK$41</f>
        <v>19.320000000000022</v>
      </c>
      <c r="BQ85" s="46"/>
      <c r="BR85" s="46"/>
      <c r="BS85" s="63"/>
      <c r="BT85" s="46"/>
      <c r="BU85" s="99"/>
      <c r="BV85" s="19">
        <f>BV84+$BK$41</f>
        <v>19.320000000000022</v>
      </c>
      <c r="BW85" s="46"/>
      <c r="BX85" s="46"/>
      <c r="BY85" s="63"/>
      <c r="BZ85" s="46"/>
      <c r="CA85" s="30"/>
      <c r="CB85" s="21">
        <f>CB84+$AA$41</f>
        <v>37.799999999999969</v>
      </c>
      <c r="CC85" s="64">
        <f>AC88</f>
        <v>3.9588981690831466</v>
      </c>
      <c r="CD85" s="64">
        <f>AI88</f>
        <v>2.1763345407906404E-3</v>
      </c>
      <c r="CE85" s="64">
        <f>AO88</f>
        <v>1.2099955450000002E-3</v>
      </c>
      <c r="CF85" s="63">
        <f>AU88</f>
        <v>0</v>
      </c>
      <c r="CG85" s="63">
        <f>BA88</f>
        <v>0</v>
      </c>
      <c r="CH85" s="63">
        <f>BG88</f>
        <v>0</v>
      </c>
      <c r="CI85" s="63">
        <f>BM88</f>
        <v>0</v>
      </c>
      <c r="CJ85" s="63">
        <f>BS88</f>
        <v>0</v>
      </c>
      <c r="CK85" s="64">
        <f>SUM(CC85:CJ85)</f>
        <v>3.9622844991689372</v>
      </c>
      <c r="CL85" s="36"/>
    </row>
    <row r="86" spans="2:90" x14ac:dyDescent="0.65">
      <c r="B86" s="45">
        <v>43935</v>
      </c>
      <c r="C86" s="39">
        <f t="shared" si="40"/>
        <v>455</v>
      </c>
      <c r="D86" s="47">
        <v>7964</v>
      </c>
      <c r="E86" s="52">
        <f t="shared" si="35"/>
        <v>8.893256356712935E-2</v>
      </c>
      <c r="F86" s="39">
        <f t="shared" si="36"/>
        <v>10849</v>
      </c>
      <c r="G86" s="47">
        <v>89551</v>
      </c>
      <c r="H86" s="47">
        <f t="shared" si="37"/>
        <v>7</v>
      </c>
      <c r="I86" s="47">
        <v>109</v>
      </c>
      <c r="J86" s="53">
        <f t="shared" si="38"/>
        <v>1.3686589653440483E-2</v>
      </c>
      <c r="L86" s="28">
        <v>75</v>
      </c>
      <c r="M86" s="75">
        <v>44361</v>
      </c>
      <c r="N86" s="23"/>
      <c r="O86" s="61"/>
      <c r="P86" s="75">
        <f>M86</f>
        <v>44361</v>
      </c>
      <c r="Q86" s="44"/>
      <c r="R86" s="44">
        <f t="shared" si="30"/>
        <v>680728</v>
      </c>
      <c r="S86" s="56">
        <f t="shared" si="41"/>
        <v>5.1874993951214518E-2</v>
      </c>
      <c r="T86" s="44"/>
      <c r="U86" s="44"/>
      <c r="V86" s="62">
        <f t="shared" si="43"/>
        <v>0</v>
      </c>
      <c r="W86" s="44"/>
      <c r="X86" s="39">
        <f t="shared" si="44"/>
        <v>13122469</v>
      </c>
      <c r="Y86" s="30"/>
      <c r="Z86" s="51">
        <f>Z85+$AA$41</f>
        <v>38.699999999999967</v>
      </c>
      <c r="AA86" s="25">
        <f>AA85+AB86*$AA$41</f>
        <v>33.63957366568598</v>
      </c>
      <c r="AB86" s="26">
        <f>-$AC$35*AA85*AC85</f>
        <v>-1.9700268170832029</v>
      </c>
      <c r="AC86" s="25">
        <f>AC85+AD86*$AA$41</f>
        <v>3.8795724667330864</v>
      </c>
      <c r="AD86" s="27">
        <f>$AC$35*AA85*AC85-$AC$36*AC85</f>
        <v>0.18984512861148151</v>
      </c>
      <c r="AE86" s="33"/>
      <c r="AF86" s="51">
        <f>AF85+$AG$41</f>
        <v>15.909999999999984</v>
      </c>
      <c r="AG86" s="80">
        <f>AG85+AH86*$AG$41</f>
        <v>49.999139631566443</v>
      </c>
      <c r="AH86" s="26">
        <f>-$AI$35*AG85*AI85</f>
        <v>-1.2753200906859001E-3</v>
      </c>
      <c r="AI86" s="25">
        <f>AI85+AJ86*$AG$41</f>
        <v>1.4752494935537832E-3</v>
      </c>
      <c r="AJ86" s="27">
        <f>$AI$35*AG85*AI85-$AI$36*AI85</f>
        <v>7.0445809068590012E-4</v>
      </c>
      <c r="AK86" s="36"/>
      <c r="AL86" s="51">
        <f>AL85+$AM$41</f>
        <v>21.5</v>
      </c>
      <c r="AM86" s="25">
        <v>50</v>
      </c>
      <c r="AN86" s="26">
        <f>-$AO$35*AM85*AO85</f>
        <v>0</v>
      </c>
      <c r="AO86" s="25">
        <v>1E-3</v>
      </c>
      <c r="AP86" s="27">
        <f>$AO$35*AM85*AO85-$AO$36*AO85</f>
        <v>0</v>
      </c>
      <c r="AQ86" s="5"/>
      <c r="AR86" s="51">
        <f>AR85+$AS$41</f>
        <v>10.320000000000007</v>
      </c>
      <c r="AS86" s="46"/>
      <c r="AT86" s="46"/>
      <c r="AU86" s="63">
        <v>0</v>
      </c>
      <c r="AV86" s="46"/>
      <c r="AW86" s="30"/>
      <c r="AX86" s="19">
        <f>AX85+$AS$41</f>
        <v>10.320000000000007</v>
      </c>
      <c r="AY86" s="46"/>
      <c r="AZ86" s="46"/>
      <c r="BA86" s="63"/>
      <c r="BB86" s="46"/>
      <c r="BC86" s="36"/>
      <c r="BD86" s="19">
        <f>BD85+$BE$41</f>
        <v>8.6000000000000014</v>
      </c>
      <c r="BE86" s="46"/>
      <c r="BF86" s="46"/>
      <c r="BG86" s="63"/>
      <c r="BH86" s="46"/>
      <c r="BI86" s="73"/>
      <c r="BJ86" s="19">
        <f>BJ85+$BK$41</f>
        <v>19.780000000000022</v>
      </c>
      <c r="BK86" s="46"/>
      <c r="BL86" s="46"/>
      <c r="BM86" s="63"/>
      <c r="BN86" s="46"/>
      <c r="BO86" s="73"/>
      <c r="BP86" s="19">
        <f>BP85+$BK$41</f>
        <v>19.780000000000022</v>
      </c>
      <c r="BQ86" s="46"/>
      <c r="BR86" s="46"/>
      <c r="BS86" s="63"/>
      <c r="BT86" s="46"/>
      <c r="BU86" s="99"/>
      <c r="BV86" s="19">
        <f>BV85+$BK$41</f>
        <v>19.780000000000022</v>
      </c>
      <c r="BW86" s="46"/>
      <c r="BX86" s="46"/>
      <c r="BY86" s="63"/>
      <c r="BZ86" s="46"/>
      <c r="CA86" s="30"/>
      <c r="CB86" s="21">
        <f>CB85+$AA$41</f>
        <v>38.699999999999967</v>
      </c>
      <c r="CC86" s="64">
        <f>AC89</f>
        <v>3.8611577723293133</v>
      </c>
      <c r="CD86" s="64">
        <f>AI89</f>
        <v>2.6433399214830437E-3</v>
      </c>
      <c r="CE86" s="64">
        <f>AO89</f>
        <v>1.3309848085364048E-3</v>
      </c>
      <c r="CF86" s="63">
        <f>AU89</f>
        <v>0</v>
      </c>
      <c r="CG86" s="63">
        <f>BA89</f>
        <v>0</v>
      </c>
      <c r="CH86" s="63">
        <f>BG89</f>
        <v>0</v>
      </c>
      <c r="CI86" s="63">
        <f>BM89</f>
        <v>0</v>
      </c>
      <c r="CJ86" s="63">
        <f>BS89</f>
        <v>0</v>
      </c>
      <c r="CK86" s="64">
        <f>SUM(CC86:CJ86)</f>
        <v>3.8651320970593326</v>
      </c>
      <c r="CL86" s="75">
        <f>P27</f>
        <v>43948</v>
      </c>
    </row>
    <row r="87" spans="2:90" x14ac:dyDescent="0.65">
      <c r="B87" s="45">
        <v>43936</v>
      </c>
      <c r="C87" s="39">
        <f t="shared" si="40"/>
        <v>478</v>
      </c>
      <c r="D87" s="47">
        <v>8442</v>
      </c>
      <c r="E87" s="52">
        <f t="shared" si="35"/>
        <v>8.9583598624729407E-2</v>
      </c>
      <c r="F87" s="39">
        <f t="shared" si="36"/>
        <v>4685</v>
      </c>
      <c r="G87" s="47">
        <v>94236</v>
      </c>
      <c r="H87" s="47">
        <f t="shared" si="37"/>
        <v>10</v>
      </c>
      <c r="I87" s="47">
        <v>119</v>
      </c>
      <c r="J87" s="53">
        <f t="shared" si="38"/>
        <v>1.4096185737976783E-2</v>
      </c>
      <c r="L87" s="28">
        <v>76</v>
      </c>
      <c r="M87" s="75">
        <v>44368</v>
      </c>
      <c r="N87" s="23"/>
      <c r="O87" s="61"/>
      <c r="P87" s="75">
        <f>M87</f>
        <v>44368</v>
      </c>
      <c r="Q87" s="44"/>
      <c r="R87" s="44">
        <f t="shared" si="30"/>
        <v>680728</v>
      </c>
      <c r="S87" s="56">
        <f t="shared" si="41"/>
        <v>5.1874993951214518E-2</v>
      </c>
      <c r="T87" s="44"/>
      <c r="U87" s="44"/>
      <c r="V87" s="62">
        <f t="shared" si="43"/>
        <v>0</v>
      </c>
      <c r="W87" s="44"/>
      <c r="X87" s="39">
        <f t="shared" si="44"/>
        <v>13122469</v>
      </c>
      <c r="Y87" s="30"/>
      <c r="Z87" s="51">
        <f>Z86+$AA$41</f>
        <v>39.599999999999966</v>
      </c>
      <c r="AA87" s="25">
        <f>AA86+AB87*$AA$41</f>
        <v>31.877726954574509</v>
      </c>
      <c r="AB87" s="26">
        <f>-$AC$35*AA86*AC86</f>
        <v>-1.9576074567905211</v>
      </c>
      <c r="AC87" s="25">
        <f>AC86+AD87*$AA$41</f>
        <v>3.9654438722158623</v>
      </c>
      <c r="AD87" s="27">
        <f>$AC$35*AA86*AC86-$AC$36*AC86</f>
        <v>9.5412672758639738E-2</v>
      </c>
      <c r="AE87" s="33"/>
      <c r="AF87" s="51">
        <f>AF86+$AG$41</f>
        <v>16.279999999999983</v>
      </c>
      <c r="AG87" s="80">
        <f>AG86+AH87*$AG$41</f>
        <v>49.998566507000334</v>
      </c>
      <c r="AH87" s="26">
        <f>-$AI$35*AG86*AI86</f>
        <v>-1.5489853138114591E-3</v>
      </c>
      <c r="AI87" s="25">
        <f>AI86+AJ87*$AG$41</f>
        <v>1.7918281727350202E-3</v>
      </c>
      <c r="AJ87" s="27">
        <f>$AI$35*AG86*AI86-$AI$36*AI86</f>
        <v>8.5561805184118103E-4</v>
      </c>
      <c r="AK87" s="36"/>
      <c r="AL87" s="51">
        <f>AL86+$AM$41</f>
        <v>22</v>
      </c>
      <c r="AM87" s="25">
        <f>AM86+AN87*$AM$41</f>
        <v>49.999549999999999</v>
      </c>
      <c r="AN87" s="26">
        <f>-$AO$35*AM86*AO86</f>
        <v>-8.9999999999999998E-4</v>
      </c>
      <c r="AO87" s="25">
        <f>AO86+AP87*$AM$41</f>
        <v>1.1000000000000001E-3</v>
      </c>
      <c r="AP87" s="27">
        <f>$AO$35*AM86*AO86-$AO$36*AO86</f>
        <v>1.9999999999999998E-4</v>
      </c>
      <c r="AQ87" s="5"/>
      <c r="AR87" s="51">
        <f>AR86+$AS$41</f>
        <v>10.560000000000008</v>
      </c>
      <c r="AS87" s="46"/>
      <c r="AT87" s="46"/>
      <c r="AU87" s="63">
        <v>0</v>
      </c>
      <c r="AV87" s="46"/>
      <c r="AW87" s="30"/>
      <c r="AX87" s="19">
        <f>AX86+$AS$41</f>
        <v>10.560000000000008</v>
      </c>
      <c r="AY87" s="46"/>
      <c r="AZ87" s="46"/>
      <c r="BA87" s="63"/>
      <c r="BB87" s="46"/>
      <c r="BC87" s="36"/>
      <c r="BD87" s="19">
        <f>BD86+$BE$41</f>
        <v>8.8000000000000007</v>
      </c>
      <c r="BE87" s="46"/>
      <c r="BF87" s="46"/>
      <c r="BG87" s="63"/>
      <c r="BH87" s="46"/>
      <c r="BI87" s="73"/>
      <c r="BJ87" s="19">
        <f>BJ86+$BK$41</f>
        <v>20.240000000000023</v>
      </c>
      <c r="BK87" s="46"/>
      <c r="BL87" s="46"/>
      <c r="BM87" s="63"/>
      <c r="BN87" s="46"/>
      <c r="BO87" s="73"/>
      <c r="BP87" s="19">
        <f>BP86+$BK$41</f>
        <v>20.240000000000023</v>
      </c>
      <c r="BQ87" s="46"/>
      <c r="BR87" s="46"/>
      <c r="BS87" s="63"/>
      <c r="BT87" s="46"/>
      <c r="BU87" s="99"/>
      <c r="BV87" s="19">
        <f>BV86+$BK$41</f>
        <v>20.240000000000023</v>
      </c>
      <c r="BW87" s="46"/>
      <c r="BX87" s="46"/>
      <c r="BY87" s="63"/>
      <c r="BZ87" s="46"/>
      <c r="CA87" s="30"/>
      <c r="CB87" s="21">
        <f>CB86+$AA$41</f>
        <v>39.599999999999966</v>
      </c>
      <c r="CC87" s="64">
        <f>AC90</f>
        <v>3.6817777009395418</v>
      </c>
      <c r="CD87" s="64">
        <f>AI90</f>
        <v>3.2105395644468622E-3</v>
      </c>
      <c r="CE87" s="64">
        <f>AO90</f>
        <v>1.4640654470738489E-3</v>
      </c>
      <c r="CF87" s="63">
        <f>AU90</f>
        <v>0</v>
      </c>
      <c r="CG87" s="63">
        <f>BA90</f>
        <v>0</v>
      </c>
      <c r="CH87" s="63">
        <f>BG90</f>
        <v>0</v>
      </c>
      <c r="CI87" s="63">
        <f>BM90</f>
        <v>0</v>
      </c>
      <c r="CJ87" s="63">
        <f>BS90</f>
        <v>0</v>
      </c>
      <c r="CK87" s="64">
        <f>SUM(CC87:CJ87)</f>
        <v>3.6864523059510628</v>
      </c>
      <c r="CL87" s="36"/>
    </row>
    <row r="88" spans="2:90" x14ac:dyDescent="0.65">
      <c r="B88" s="45">
        <v>43937</v>
      </c>
      <c r="C88" s="39">
        <f t="shared" si="40"/>
        <v>585</v>
      </c>
      <c r="D88" s="47">
        <v>9027</v>
      </c>
      <c r="E88" s="52">
        <f t="shared" si="35"/>
        <v>8.9639831981172355E-2</v>
      </c>
      <c r="F88" s="39">
        <f t="shared" si="36"/>
        <v>6467</v>
      </c>
      <c r="G88" s="47">
        <v>100703</v>
      </c>
      <c r="H88" s="47">
        <f t="shared" si="37"/>
        <v>17</v>
      </c>
      <c r="I88" s="47">
        <v>136</v>
      </c>
      <c r="J88" s="53">
        <f t="shared" si="38"/>
        <v>1.5065913370998116E-2</v>
      </c>
      <c r="L88" s="28">
        <v>77</v>
      </c>
      <c r="M88" s="75">
        <v>44375</v>
      </c>
      <c r="N88" s="23"/>
      <c r="O88" s="61"/>
      <c r="P88" s="75">
        <f>M88</f>
        <v>44375</v>
      </c>
      <c r="Q88" s="44"/>
      <c r="R88" s="44">
        <f t="shared" si="30"/>
        <v>680728</v>
      </c>
      <c r="S88" s="56">
        <f t="shared" si="41"/>
        <v>5.1874993951214518E-2</v>
      </c>
      <c r="T88" s="44"/>
      <c r="U88" s="44"/>
      <c r="V88" s="62">
        <f t="shared" si="43"/>
        <v>0</v>
      </c>
      <c r="W88" s="44"/>
      <c r="X88" s="39">
        <f t="shared" si="44"/>
        <v>13122469</v>
      </c>
      <c r="Y88" s="30"/>
      <c r="Z88" s="51">
        <f>Z87+$AA$41</f>
        <v>40.499999999999964</v>
      </c>
      <c r="AA88" s="25">
        <f>AA87+AB88*$AA$41</f>
        <v>30.171200904909973</v>
      </c>
      <c r="AB88" s="26">
        <f>-$AC$35*AA87*AC87</f>
        <v>-1.8961400551828185</v>
      </c>
      <c r="AC88" s="25">
        <f>AC87+AD88*$AA$41</f>
        <v>3.9588981690831466</v>
      </c>
      <c r="AD88" s="27">
        <f>$AC$35*AA87*AC87-$AC$36*AC87</f>
        <v>-7.2730034807952926E-3</v>
      </c>
      <c r="AE88" s="33"/>
      <c r="AF88" s="51">
        <f>AF87+$AG$41</f>
        <v>16.649999999999984</v>
      </c>
      <c r="AG88" s="80">
        <f>AG87+AH88*$AG$41</f>
        <v>49.997870401713037</v>
      </c>
      <c r="AH88" s="26">
        <f>-$AI$35*AG87*AI87</f>
        <v>-1.8813656413357845E-3</v>
      </c>
      <c r="AI88" s="25">
        <f>AI87+AJ88*$AG$41</f>
        <v>2.1763345407906404E-3</v>
      </c>
      <c r="AJ88" s="27">
        <f>$AI$35*AG87*AI87-$AI$36*AI87</f>
        <v>1.0392064001503252E-3</v>
      </c>
      <c r="AK88" s="36"/>
      <c r="AL88" s="51">
        <f>AL87+$AM$41</f>
        <v>22.5</v>
      </c>
      <c r="AM88" s="25">
        <f>AM87+AN88*$AM$41</f>
        <v>49.999055004455002</v>
      </c>
      <c r="AN88" s="26">
        <f>-$AO$35*AM87*AO87</f>
        <v>-9.8999109000000004E-4</v>
      </c>
      <c r="AO88" s="25">
        <f>AO87+AP88*$AM$41</f>
        <v>1.2099955450000002E-3</v>
      </c>
      <c r="AP88" s="27">
        <f>$AO$35*AM87*AO87-$AO$36*AO87</f>
        <v>2.1999109000000008E-4</v>
      </c>
      <c r="AQ88" s="5"/>
      <c r="AR88" s="51">
        <f>AR87+$AS$41</f>
        <v>10.800000000000008</v>
      </c>
      <c r="AS88" s="46"/>
      <c r="AT88" s="46"/>
      <c r="AU88" s="63">
        <v>0</v>
      </c>
      <c r="AV88" s="46"/>
      <c r="AW88" s="30"/>
      <c r="AX88" s="19">
        <f>AX87+$AS$41</f>
        <v>10.800000000000008</v>
      </c>
      <c r="AY88" s="46"/>
      <c r="AZ88" s="46"/>
      <c r="BA88" s="63"/>
      <c r="BB88" s="46"/>
      <c r="BC88" s="36"/>
      <c r="BD88" s="19">
        <f>BD87+$BE$41</f>
        <v>9</v>
      </c>
      <c r="BE88" s="46"/>
      <c r="BF88" s="46"/>
      <c r="BG88" s="63"/>
      <c r="BH88" s="46"/>
      <c r="BI88" s="73"/>
      <c r="BJ88" s="19">
        <f>BJ87+$BK$41</f>
        <v>20.700000000000024</v>
      </c>
      <c r="BK88" s="46"/>
      <c r="BL88" s="46"/>
      <c r="BM88" s="63"/>
      <c r="BN88" s="46"/>
      <c r="BO88" s="73"/>
      <c r="BP88" s="19">
        <f>BP87+$BK$41</f>
        <v>20.700000000000024</v>
      </c>
      <c r="BQ88" s="46"/>
      <c r="BR88" s="46"/>
      <c r="BS88" s="63"/>
      <c r="BT88" s="46"/>
      <c r="BU88" s="99"/>
      <c r="BV88" s="19">
        <f>BV87+$BK$41</f>
        <v>20.700000000000024</v>
      </c>
      <c r="BW88" s="46"/>
      <c r="BX88" s="46"/>
      <c r="BY88" s="63"/>
      <c r="BZ88" s="46"/>
      <c r="CA88" s="30"/>
      <c r="CB88" s="21">
        <f>CB87+$AA$41</f>
        <v>40.499999999999964</v>
      </c>
      <c r="CC88" s="64">
        <f>AC91</f>
        <v>3.4367398294385376</v>
      </c>
      <c r="CD88" s="64">
        <f>AI91</f>
        <v>3.899421522895229E-3</v>
      </c>
      <c r="CE88" s="64">
        <f>AO91</f>
        <v>1.6104444736797828E-3</v>
      </c>
      <c r="CF88" s="63">
        <f>AU91</f>
        <v>0</v>
      </c>
      <c r="CG88" s="63">
        <f>BA91</f>
        <v>0</v>
      </c>
      <c r="CH88" s="63">
        <f>BG91</f>
        <v>0</v>
      </c>
      <c r="CI88" s="63">
        <f>BM91</f>
        <v>0</v>
      </c>
      <c r="CJ88" s="63">
        <f>BS91</f>
        <v>0</v>
      </c>
      <c r="CK88" s="64">
        <f>SUM(CC88:CJ88)</f>
        <v>3.4422496954351129</v>
      </c>
      <c r="CL88" s="36"/>
    </row>
    <row r="89" spans="2:90" x14ac:dyDescent="0.65">
      <c r="B89" s="45">
        <v>43938</v>
      </c>
      <c r="C89" s="39">
        <f t="shared" si="40"/>
        <v>627</v>
      </c>
      <c r="D89" s="47">
        <v>9654</v>
      </c>
      <c r="E89" s="52">
        <f t="shared" si="35"/>
        <v>9.0756966118903465E-2</v>
      </c>
      <c r="F89" s="39">
        <f t="shared" si="36"/>
        <v>5669</v>
      </c>
      <c r="G89" s="47">
        <v>106372</v>
      </c>
      <c r="H89" s="47">
        <f t="shared" si="37"/>
        <v>12</v>
      </c>
      <c r="I89" s="47">
        <v>148</v>
      </c>
      <c r="J89" s="53">
        <f t="shared" si="38"/>
        <v>1.5330432981147711E-2</v>
      </c>
      <c r="L89" s="28">
        <v>78</v>
      </c>
      <c r="M89" s="75">
        <v>44382</v>
      </c>
      <c r="N89" s="23"/>
      <c r="O89" s="61"/>
      <c r="P89" s="75">
        <f>M89</f>
        <v>44382</v>
      </c>
      <c r="Q89" s="44"/>
      <c r="R89" s="44">
        <f t="shared" si="30"/>
        <v>680728</v>
      </c>
      <c r="S89" s="56">
        <f t="shared" si="41"/>
        <v>5.1874993951214518E-2</v>
      </c>
      <c r="T89" s="44"/>
      <c r="U89" s="44"/>
      <c r="V89" s="62">
        <f t="shared" si="43"/>
        <v>0</v>
      </c>
      <c r="W89" s="44"/>
      <c r="X89" s="39">
        <f t="shared" si="44"/>
        <v>13122469</v>
      </c>
      <c r="Y89" s="30"/>
      <c r="Z89" s="51">
        <f>Z88+$AA$41</f>
        <v>41.399999999999963</v>
      </c>
      <c r="AA89" s="25">
        <f>AA88+AB89*$AA$41</f>
        <v>28.558697292619886</v>
      </c>
      <c r="AB89" s="26">
        <f>-$AC$35*AA88*AC88</f>
        <v>-1.7916706803223179</v>
      </c>
      <c r="AC89" s="25">
        <f>AC88+AD89*$AA$41</f>
        <v>3.8611577723293133</v>
      </c>
      <c r="AD89" s="27">
        <f>$AC$35*AA88*AC88-$AC$36*AC88</f>
        <v>-0.10860044083759246</v>
      </c>
      <c r="AE89" s="33"/>
      <c r="AF89" s="51">
        <f>AF88+$AG$41</f>
        <v>17.019999999999985</v>
      </c>
      <c r="AG89" s="80">
        <f>AG88+AH89*$AG$41</f>
        <v>49.997024931755703</v>
      </c>
      <c r="AH89" s="26">
        <f>-$AI$35*AG88*AI88</f>
        <v>-2.2850539387456641E-3</v>
      </c>
      <c r="AI89" s="25">
        <f>AI88+AJ89*$AG$41</f>
        <v>2.6433399214830437E-3</v>
      </c>
      <c r="AJ89" s="27">
        <f>$AI$35*AG88*AI88-$AI$36*AI88</f>
        <v>1.2621767045740632E-3</v>
      </c>
      <c r="AK89" s="36"/>
      <c r="AL89" s="51">
        <f>AL88+$AM$41</f>
        <v>23</v>
      </c>
      <c r="AM89" s="25">
        <f>AM88+AN89*$AM$41</f>
        <v>49.998510516750713</v>
      </c>
      <c r="AN89" s="26">
        <f>-$AO$35*AM88*AO88</f>
        <v>-1.0889754085728093E-3</v>
      </c>
      <c r="AO89" s="25">
        <f>AO88+AP89*$AM$41</f>
        <v>1.3309848085364048E-3</v>
      </c>
      <c r="AP89" s="27">
        <f>$AO$35*AM88*AO88-$AO$36*AO88</f>
        <v>2.4197852707280923E-4</v>
      </c>
      <c r="AQ89" s="5"/>
      <c r="AR89" s="51">
        <f>AR88+$AS$41</f>
        <v>11.040000000000008</v>
      </c>
      <c r="AS89" s="46"/>
      <c r="AT89" s="46"/>
      <c r="AU89" s="63">
        <v>0</v>
      </c>
      <c r="AV89" s="46"/>
      <c r="AW89" s="30"/>
      <c r="AX89" s="19">
        <f>AX88+$AS$41</f>
        <v>11.040000000000008</v>
      </c>
      <c r="AY89" s="46"/>
      <c r="AZ89" s="46"/>
      <c r="BA89" s="63"/>
      <c r="BB89" s="46"/>
      <c r="BC89" s="36"/>
      <c r="BD89" s="19">
        <f>BD88+$BE$41</f>
        <v>9.1999999999999993</v>
      </c>
      <c r="BE89" s="46"/>
      <c r="BF89" s="46"/>
      <c r="BG89" s="63"/>
      <c r="BH89" s="46"/>
      <c r="BI89" s="73"/>
      <c r="BJ89" s="19">
        <f>BJ88+$BK$41</f>
        <v>21.160000000000025</v>
      </c>
      <c r="BK89" s="46"/>
      <c r="BL89" s="46"/>
      <c r="BM89" s="63"/>
      <c r="BN89" s="46"/>
      <c r="BO89" s="73"/>
      <c r="BP89" s="19">
        <f>BP88+$BK$41</f>
        <v>21.160000000000025</v>
      </c>
      <c r="BQ89" s="46"/>
      <c r="BR89" s="46"/>
      <c r="BS89" s="63"/>
      <c r="BT89" s="46"/>
      <c r="BU89" s="99"/>
      <c r="BV89" s="19">
        <f>BV88+$BK$41</f>
        <v>21.160000000000025</v>
      </c>
      <c r="BW89" s="46"/>
      <c r="BX89" s="46"/>
      <c r="BY89" s="63"/>
      <c r="BZ89" s="46"/>
      <c r="CA89" s="30"/>
      <c r="CB89" s="21">
        <f>CB88+$AA$41</f>
        <v>41.399999999999963</v>
      </c>
      <c r="CC89" s="64">
        <f>AC92</f>
        <v>3.1455849223272221</v>
      </c>
      <c r="CD89" s="64">
        <f>AI92</f>
        <v>4.7360783406282907E-3</v>
      </c>
      <c r="CE89" s="64">
        <f>AO92</f>
        <v>1.7714491029779946E-3</v>
      </c>
      <c r="CF89" s="63">
        <f>AU92</f>
        <v>0</v>
      </c>
      <c r="CG89" s="63">
        <f>BA92</f>
        <v>0</v>
      </c>
      <c r="CH89" s="63">
        <f>BG92</f>
        <v>0</v>
      </c>
      <c r="CI89" s="63">
        <f>BM92</f>
        <v>0</v>
      </c>
      <c r="CJ89" s="63">
        <f>BS92</f>
        <v>0</v>
      </c>
      <c r="CK89" s="64">
        <f>SUM(CC89:CJ89)</f>
        <v>3.1520924497708287</v>
      </c>
      <c r="CL89" s="75">
        <f>P28</f>
        <v>43955</v>
      </c>
    </row>
    <row r="90" spans="2:90" x14ac:dyDescent="0.65">
      <c r="B90" s="45">
        <v>43939</v>
      </c>
      <c r="C90" s="39">
        <f t="shared" si="40"/>
        <v>565</v>
      </c>
      <c r="D90" s="47">
        <v>10219</v>
      </c>
      <c r="E90" s="52">
        <f t="shared" si="35"/>
        <v>9.1624750069487407E-2</v>
      </c>
      <c r="F90" s="39">
        <f t="shared" si="36"/>
        <v>5159</v>
      </c>
      <c r="G90" s="47">
        <v>111531</v>
      </c>
      <c r="H90" s="47">
        <f t="shared" si="37"/>
        <v>6</v>
      </c>
      <c r="I90" s="47">
        <v>154</v>
      </c>
      <c r="J90" s="53">
        <f t="shared" si="38"/>
        <v>1.5069967707212056E-2</v>
      </c>
      <c r="L90" s="28">
        <v>79</v>
      </c>
      <c r="M90" s="75">
        <v>44389</v>
      </c>
      <c r="N90" s="23"/>
      <c r="O90" s="61"/>
      <c r="P90" s="75">
        <f>M90</f>
        <v>44389</v>
      </c>
      <c r="Q90" s="44"/>
      <c r="R90" s="44">
        <f t="shared" si="30"/>
        <v>680728</v>
      </c>
      <c r="S90" s="56">
        <f t="shared" si="41"/>
        <v>5.1874993951214518E-2</v>
      </c>
      <c r="T90" s="44"/>
      <c r="U90" s="44"/>
      <c r="V90" s="62">
        <f t="shared" si="43"/>
        <v>0</v>
      </c>
      <c r="W90" s="44"/>
      <c r="X90" s="39">
        <f t="shared" si="44"/>
        <v>13122469</v>
      </c>
      <c r="Y90" s="30"/>
      <c r="Z90" s="51">
        <f>Z89+$AA$41</f>
        <v>42.299999999999962</v>
      </c>
      <c r="AA90" s="25">
        <f>AA89+AB90*$AA$41</f>
        <v>27.070057206363394</v>
      </c>
      <c r="AB90" s="26">
        <f>-$AC$35*AA89*AC89</f>
        <v>-1.6540445402849908</v>
      </c>
      <c r="AC90" s="25">
        <f>AC89+AD90*$AA$41</f>
        <v>3.6817777009395418</v>
      </c>
      <c r="AD90" s="27">
        <f>$AC$35*AA89*AC89-$AC$36*AC89</f>
        <v>-0.19931119043307954</v>
      </c>
      <c r="AE90" s="33"/>
      <c r="AF90" s="51">
        <f>AF89+$AG$41</f>
        <v>17.389999999999986</v>
      </c>
      <c r="AG90" s="80">
        <f>AG89+AH90*$AG$41</f>
        <v>49.99599805530039</v>
      </c>
      <c r="AH90" s="26">
        <f>-$AI$35*AG89*AI89</f>
        <v>-2.7753417711073509E-3</v>
      </c>
      <c r="AI90" s="25">
        <f>AI89+AJ90*$AG$41</f>
        <v>3.2105395644468622E-3</v>
      </c>
      <c r="AJ90" s="27">
        <f>$AI$35*AG89*AI89-$AI$36*AI89</f>
        <v>1.5329720080103203E-3</v>
      </c>
      <c r="AK90" s="36"/>
      <c r="AL90" s="51">
        <f>AL89+$AM$41</f>
        <v>23.5</v>
      </c>
      <c r="AM90" s="25">
        <f>AM89+AN90*$AM$41</f>
        <v>49.997911591429187</v>
      </c>
      <c r="AN90" s="26">
        <f>-$AO$35*AM89*AO89</f>
        <v>-1.1978506430503715E-3</v>
      </c>
      <c r="AO90" s="25">
        <f>AO89+AP90*$AM$41</f>
        <v>1.4640654470738489E-3</v>
      </c>
      <c r="AP90" s="27">
        <f>$AO$35*AM89*AO89-$AO$36*AO89</f>
        <v>2.6616127707488821E-4</v>
      </c>
      <c r="AQ90" s="5"/>
      <c r="AR90" s="51">
        <f>AR89+$AS$41</f>
        <v>11.280000000000008</v>
      </c>
      <c r="AS90" s="46"/>
      <c r="AT90" s="46"/>
      <c r="AU90" s="63">
        <v>0</v>
      </c>
      <c r="AV90" s="46"/>
      <c r="AW90" s="30"/>
      <c r="AX90" s="19">
        <f>AX89+$AS$41</f>
        <v>11.280000000000008</v>
      </c>
      <c r="AY90" s="46"/>
      <c r="AZ90" s="46"/>
      <c r="BA90" s="63"/>
      <c r="BB90" s="46"/>
      <c r="BC90" s="36"/>
      <c r="BD90" s="19">
        <f>BD89+$BE$41</f>
        <v>9.3999999999999986</v>
      </c>
      <c r="BE90" s="46"/>
      <c r="BF90" s="46"/>
      <c r="BG90" s="63"/>
      <c r="BH90" s="46"/>
      <c r="BI90" s="73"/>
      <c r="BJ90" s="19">
        <f>BJ89+$BK$41</f>
        <v>21.620000000000026</v>
      </c>
      <c r="BK90" s="46"/>
      <c r="BL90" s="46"/>
      <c r="BM90" s="63"/>
      <c r="BN90" s="46"/>
      <c r="BO90" s="73"/>
      <c r="BP90" s="19">
        <f>BP89+$BK$41</f>
        <v>21.620000000000026</v>
      </c>
      <c r="BQ90" s="46"/>
      <c r="BR90" s="46"/>
      <c r="BS90" s="63"/>
      <c r="BT90" s="46"/>
      <c r="BU90" s="99"/>
      <c r="BV90" s="19">
        <f>BV89+$BK$41</f>
        <v>21.620000000000026</v>
      </c>
      <c r="BW90" s="46"/>
      <c r="BX90" s="46"/>
      <c r="BY90" s="63"/>
      <c r="BZ90" s="46"/>
      <c r="CA90" s="30"/>
      <c r="CB90" s="21">
        <f>CB89+$AA$41</f>
        <v>42.299999999999962</v>
      </c>
      <c r="CC90" s="64">
        <f>AC93</f>
        <v>2.8284130169908823</v>
      </c>
      <c r="CD90" s="64">
        <f>AI93</f>
        <v>5.7521918453375996E-3</v>
      </c>
      <c r="CE90" s="64">
        <f>AO93</f>
        <v>1.9485386610956757E-3</v>
      </c>
      <c r="CF90" s="63">
        <f>AU93</f>
        <v>0</v>
      </c>
      <c r="CG90" s="63">
        <f>BA93</f>
        <v>0</v>
      </c>
      <c r="CH90" s="63">
        <f>BG93</f>
        <v>0</v>
      </c>
      <c r="CI90" s="63">
        <f>BM93</f>
        <v>0</v>
      </c>
      <c r="CJ90" s="63">
        <f>BS93</f>
        <v>0</v>
      </c>
      <c r="CK90" s="64">
        <f>SUM(CC90:CJ90)</f>
        <v>2.8361137474973157</v>
      </c>
      <c r="CL90" s="36"/>
    </row>
    <row r="91" spans="2:90" x14ac:dyDescent="0.65">
      <c r="B91" s="45">
        <v>43940</v>
      </c>
      <c r="C91" s="39">
        <f t="shared" si="40"/>
        <v>389</v>
      </c>
      <c r="D91" s="47">
        <v>10608</v>
      </c>
      <c r="E91" s="52">
        <f t="shared" si="35"/>
        <v>9.4029215714083111E-2</v>
      </c>
      <c r="F91" s="39">
        <f t="shared" si="36"/>
        <v>1285</v>
      </c>
      <c r="G91" s="47">
        <v>112816</v>
      </c>
      <c r="H91" s="47">
        <f t="shared" si="37"/>
        <v>7</v>
      </c>
      <c r="I91" s="47">
        <v>161</v>
      </c>
      <c r="J91" s="53">
        <f t="shared" si="38"/>
        <v>1.5177224736048265E-2</v>
      </c>
      <c r="L91" s="28">
        <v>80</v>
      </c>
      <c r="M91" s="75">
        <v>44396</v>
      </c>
      <c r="N91" s="23"/>
      <c r="O91" s="61"/>
      <c r="P91" s="75">
        <f>M91</f>
        <v>44396</v>
      </c>
      <c r="Q91" s="44"/>
      <c r="R91" s="44">
        <f t="shared" si="30"/>
        <v>680728</v>
      </c>
      <c r="S91" s="56">
        <f t="shared" si="41"/>
        <v>5.1874993951214518E-2</v>
      </c>
      <c r="T91" s="44"/>
      <c r="U91" s="44"/>
      <c r="V91" s="62">
        <f t="shared" si="43"/>
        <v>0</v>
      </c>
      <c r="W91" s="44"/>
      <c r="X91" s="39">
        <f t="shared" si="44"/>
        <v>13122469</v>
      </c>
      <c r="Y91" s="48"/>
      <c r="Z91" s="51">
        <f>Z90+$AA$41</f>
        <v>43.19999999999996</v>
      </c>
      <c r="AA91" s="25">
        <f>AA90+AB91*$AA$41</f>
        <v>25.724567111058516</v>
      </c>
      <c r="AB91" s="26">
        <f>-$AC$35*AA90*AC90</f>
        <v>-1.4949889947831974</v>
      </c>
      <c r="AC91" s="25">
        <f>AC90+AD91*$AA$41</f>
        <v>3.4367398294385376</v>
      </c>
      <c r="AD91" s="27">
        <f>$AC$35*AA90*AC90-$AC$36*AC90</f>
        <v>-0.27226430166778259</v>
      </c>
      <c r="AE91" s="33"/>
      <c r="AF91" s="51">
        <f>AF90+$AG$41</f>
        <v>17.759999999999987</v>
      </c>
      <c r="AG91" s="80">
        <f>AG90+AH91*$AG$41</f>
        <v>49.994750860511687</v>
      </c>
      <c r="AH91" s="26">
        <f>-$AI$35*AG90*AI90</f>
        <v>-3.3707967262315564E-3</v>
      </c>
      <c r="AI91" s="25">
        <f>AI90+AJ91*$AG$41</f>
        <v>3.899421522895229E-3</v>
      </c>
      <c r="AJ91" s="27">
        <f>$AI$35*AG90*AI90-$AI$36*AI90</f>
        <v>1.8618431309415312E-3</v>
      </c>
      <c r="AK91" s="36"/>
      <c r="AL91" s="51">
        <f>AL90+$AM$41</f>
        <v>24</v>
      </c>
      <c r="AM91" s="25">
        <f>AM90+AN91*$AM$41</f>
        <v>49.997252789496102</v>
      </c>
      <c r="AN91" s="26">
        <f>-$AO$35*AM90*AO90</f>
        <v>-1.3176038661635618E-3</v>
      </c>
      <c r="AO91" s="25">
        <f>AO90+AP91*$AM$41</f>
        <v>1.6104444736797828E-3</v>
      </c>
      <c r="AP91" s="27">
        <f>$AO$35*AM90*AO90-$AO$36*AO90</f>
        <v>2.9275805321186759E-4</v>
      </c>
      <c r="AQ91" s="5"/>
      <c r="AR91" s="51">
        <f>AR90+$AS$41</f>
        <v>11.520000000000008</v>
      </c>
      <c r="AS91" s="46"/>
      <c r="AT91" s="46"/>
      <c r="AU91" s="63">
        <v>0</v>
      </c>
      <c r="AV91" s="46"/>
      <c r="AW91" s="30"/>
      <c r="AX91" s="19">
        <f>AX90+$AS$41</f>
        <v>11.520000000000008</v>
      </c>
      <c r="AY91" s="46"/>
      <c r="AZ91" s="46"/>
      <c r="BA91" s="63"/>
      <c r="BB91" s="46"/>
      <c r="BC91" s="36"/>
      <c r="BD91" s="19">
        <f>BD90+$BE$41</f>
        <v>9.5999999999999979</v>
      </c>
      <c r="BE91" s="46"/>
      <c r="BF91" s="46"/>
      <c r="BG91" s="63"/>
      <c r="BH91" s="46"/>
      <c r="BI91" s="73"/>
      <c r="BJ91" s="19">
        <f>BJ90+$BK$41</f>
        <v>22.080000000000027</v>
      </c>
      <c r="BK91" s="46"/>
      <c r="BL91" s="46"/>
      <c r="BM91" s="63"/>
      <c r="BN91" s="46"/>
      <c r="BO91" s="73"/>
      <c r="BP91" s="19">
        <f>BP90+$BK$41</f>
        <v>22.080000000000027</v>
      </c>
      <c r="BQ91" s="46"/>
      <c r="BR91" s="46"/>
      <c r="BS91" s="63"/>
      <c r="BT91" s="46"/>
      <c r="BU91" s="99"/>
      <c r="BV91" s="19">
        <f>BV90+$BK$41</f>
        <v>22.080000000000027</v>
      </c>
      <c r="BW91" s="46"/>
      <c r="BX91" s="46"/>
      <c r="BY91" s="63"/>
      <c r="BZ91" s="46"/>
      <c r="CA91" s="30"/>
      <c r="CB91" s="21">
        <f>CB90+$AA$41</f>
        <v>43.19999999999996</v>
      </c>
      <c r="CC91" s="64">
        <f>AC94</f>
        <v>2.5034451904386072</v>
      </c>
      <c r="CD91" s="64">
        <f>AI94</f>
        <v>6.9862276804446817E-3</v>
      </c>
      <c r="CE91" s="64">
        <f>AO94</f>
        <v>2.14331766297229E-3</v>
      </c>
      <c r="CF91" s="63">
        <f>AU94</f>
        <v>0</v>
      </c>
      <c r="CG91" s="63">
        <f>BA94</f>
        <v>0</v>
      </c>
      <c r="CH91" s="63">
        <f>BG94</f>
        <v>0</v>
      </c>
      <c r="CI91" s="63">
        <f>BM94</f>
        <v>0</v>
      </c>
      <c r="CJ91" s="63">
        <f>BS94</f>
        <v>0</v>
      </c>
      <c r="CK91" s="64">
        <f>SUM(CC91:CJ91)</f>
        <v>2.5125747357820241</v>
      </c>
      <c r="CL91" s="36"/>
    </row>
    <row r="92" spans="2:90" x14ac:dyDescent="0.65">
      <c r="B92" s="45">
        <v>43941</v>
      </c>
      <c r="C92" s="39">
        <f t="shared" si="40"/>
        <v>366</v>
      </c>
      <c r="D92" s="47">
        <v>10974</v>
      </c>
      <c r="E92" s="52">
        <f t="shared" si="35"/>
        <v>9.4015849218248015E-2</v>
      </c>
      <c r="F92" s="39">
        <f t="shared" si="36"/>
        <v>3909</v>
      </c>
      <c r="G92" s="47">
        <v>116725</v>
      </c>
      <c r="H92" s="47">
        <f t="shared" si="37"/>
        <v>10</v>
      </c>
      <c r="I92" s="47">
        <v>171</v>
      </c>
      <c r="J92" s="53">
        <f t="shared" si="38"/>
        <v>1.558228540185894E-2</v>
      </c>
      <c r="L92" s="28">
        <v>81</v>
      </c>
      <c r="M92" s="75">
        <v>44403</v>
      </c>
      <c r="N92" s="23"/>
      <c r="O92" s="61"/>
      <c r="P92" s="75">
        <f>M92</f>
        <v>44403</v>
      </c>
      <c r="Q92" s="44"/>
      <c r="R92" s="44">
        <f t="shared" si="30"/>
        <v>680728</v>
      </c>
      <c r="S92" s="56">
        <f t="shared" si="41"/>
        <v>5.1874993951214518E-2</v>
      </c>
      <c r="T92" s="44"/>
      <c r="U92" s="44"/>
      <c r="V92" s="62">
        <f t="shared" si="43"/>
        <v>0</v>
      </c>
      <c r="W92" s="44"/>
      <c r="X92" s="39">
        <f t="shared" si="44"/>
        <v>13122469</v>
      </c>
      <c r="Y92" s="48"/>
      <c r="Z92" s="51">
        <f>Z91+$AA$41</f>
        <v>44.099999999999959</v>
      </c>
      <c r="AA92" s="25">
        <f>AA91+AB92*$AA$41</f>
        <v>24.531050411852384</v>
      </c>
      <c r="AB92" s="26">
        <f>-$AC$35*AA91*AC91</f>
        <v>-1.3261296657845918</v>
      </c>
      <c r="AC92" s="25">
        <f>AC91+AD92*$AA$41</f>
        <v>3.1455849223272221</v>
      </c>
      <c r="AD92" s="27">
        <f>$AC$35*AA91*AC91-$AC$36*AC91</f>
        <v>-0.32350545234590622</v>
      </c>
      <c r="AE92" s="33"/>
      <c r="AF92" s="51">
        <f>AF91+$AG$41</f>
        <v>18.129999999999988</v>
      </c>
      <c r="AG92" s="80">
        <f>AG91+AH92*$AG$41</f>
        <v>49.99323609429112</v>
      </c>
      <c r="AH92" s="26">
        <f>-$AI$35*AG91*AI91</f>
        <v>-4.0939627582825449E-3</v>
      </c>
      <c r="AI92" s="25">
        <f>AI91+AJ92*$AG$41</f>
        <v>4.7360783406282907E-3</v>
      </c>
      <c r="AJ92" s="27">
        <f>$AI$35*AG91*AI91-$AI$36*AI91</f>
        <v>2.2612346425217875E-3</v>
      </c>
      <c r="AK92" s="36"/>
      <c r="AL92" s="51">
        <f>AL91+$AM$41</f>
        <v>24.5</v>
      </c>
      <c r="AM92" s="25">
        <f>AM91+AN92*$AM$41</f>
        <v>49.996528129301012</v>
      </c>
      <c r="AN92" s="26">
        <f>-$AO$35*AM91*AO91</f>
        <v>-1.4493203901722717E-3</v>
      </c>
      <c r="AO92" s="25">
        <f>AO91+AP92*$AM$41</f>
        <v>1.7714491029779946E-3</v>
      </c>
      <c r="AP92" s="27">
        <f>$AO$35*AM91*AO91-$AO$36*AO91</f>
        <v>3.2200925859642384E-4</v>
      </c>
      <c r="AQ92" s="5"/>
      <c r="AR92" s="51">
        <f>AR91+$AS$41</f>
        <v>11.760000000000009</v>
      </c>
      <c r="AS92" s="46"/>
      <c r="AT92" s="46"/>
      <c r="AU92" s="63">
        <v>0</v>
      </c>
      <c r="AV92" s="46"/>
      <c r="AW92" s="30"/>
      <c r="AX92" s="19">
        <f>AX91+$AS$41</f>
        <v>11.760000000000009</v>
      </c>
      <c r="AY92" s="46"/>
      <c r="AZ92" s="46"/>
      <c r="BA92" s="63"/>
      <c r="BB92" s="46"/>
      <c r="BC92" s="36"/>
      <c r="BD92" s="19">
        <f>BD91+$BE$41</f>
        <v>9.7999999999999972</v>
      </c>
      <c r="BE92" s="46"/>
      <c r="BF92" s="46"/>
      <c r="BG92" s="63"/>
      <c r="BH92" s="46"/>
      <c r="BI92" s="73"/>
      <c r="BJ92" s="19">
        <f>BJ91+$BK$41</f>
        <v>22.540000000000028</v>
      </c>
      <c r="BK92" s="46"/>
      <c r="BL92" s="46"/>
      <c r="BM92" s="63"/>
      <c r="BN92" s="46"/>
      <c r="BO92" s="73"/>
      <c r="BP92" s="19">
        <f>BP91+$BK$41</f>
        <v>22.540000000000028</v>
      </c>
      <c r="BQ92" s="46"/>
      <c r="BR92" s="46"/>
      <c r="BS92" s="63"/>
      <c r="BT92" s="46"/>
      <c r="BU92" s="99"/>
      <c r="BV92" s="19">
        <f>BV91+$BK$41</f>
        <v>22.540000000000028</v>
      </c>
      <c r="BW92" s="46"/>
      <c r="BX92" s="46"/>
      <c r="BY92" s="63"/>
      <c r="BZ92" s="46"/>
      <c r="CA92" s="30"/>
      <c r="CB92" s="21">
        <f>CB91+$AA$41</f>
        <v>44.099999999999959</v>
      </c>
      <c r="CC92" s="64">
        <f>AC95</f>
        <v>2.1855019207627207</v>
      </c>
      <c r="CD92" s="64">
        <f>AI95</f>
        <v>8.4848838235196938E-3</v>
      </c>
      <c r="CE92" s="64">
        <f>AO95</f>
        <v>2.3575501687675437E-3</v>
      </c>
      <c r="CF92" s="63">
        <f>AU95</f>
        <v>0</v>
      </c>
      <c r="CG92" s="63">
        <f>BA95</f>
        <v>0</v>
      </c>
      <c r="CH92" s="63">
        <f>BG95</f>
        <v>0</v>
      </c>
      <c r="CI92" s="63">
        <f>BM95</f>
        <v>0</v>
      </c>
      <c r="CJ92" s="63">
        <f>BS95</f>
        <v>0</v>
      </c>
      <c r="CK92" s="64">
        <f>SUM(CC92:CJ92)</f>
        <v>2.1963443547550079</v>
      </c>
      <c r="CL92" s="75">
        <f>P29</f>
        <v>43962</v>
      </c>
    </row>
    <row r="93" spans="2:90" x14ac:dyDescent="0.65">
      <c r="B93" s="45">
        <v>43942</v>
      </c>
      <c r="C93" s="39">
        <f t="shared" si="40"/>
        <v>376</v>
      </c>
      <c r="D93" s="47">
        <v>11350</v>
      </c>
      <c r="E93" s="52">
        <f t="shared" si="35"/>
        <v>9.1128061019670817E-2</v>
      </c>
      <c r="F93" s="39">
        <f t="shared" si="36"/>
        <v>7825</v>
      </c>
      <c r="G93" s="47">
        <v>124550</v>
      </c>
      <c r="H93" s="47">
        <f t="shared" si="37"/>
        <v>15</v>
      </c>
      <c r="I93" s="47">
        <v>186</v>
      </c>
      <c r="J93" s="53">
        <f t="shared" si="38"/>
        <v>1.6387665198237887E-2</v>
      </c>
      <c r="L93" s="28">
        <v>82</v>
      </c>
      <c r="M93" s="75">
        <v>44410</v>
      </c>
      <c r="N93" s="23"/>
      <c r="O93" s="61"/>
      <c r="P93" s="75">
        <f>M93</f>
        <v>44410</v>
      </c>
      <c r="Q93" s="44"/>
      <c r="R93" s="44">
        <f t="shared" si="30"/>
        <v>680728</v>
      </c>
      <c r="S93" s="56">
        <f t="shared" si="41"/>
        <v>5.1874993951214518E-2</v>
      </c>
      <c r="T93" s="44"/>
      <c r="U93" s="44"/>
      <c r="V93" s="62">
        <f t="shared" si="43"/>
        <v>0</v>
      </c>
      <c r="W93" s="44"/>
      <c r="X93" s="39">
        <f t="shared" si="44"/>
        <v>13122469</v>
      </c>
      <c r="Y93" s="48"/>
      <c r="Z93" s="51">
        <f>Z92+$AA$41</f>
        <v>44.999999999999957</v>
      </c>
      <c r="AA93" s="25">
        <f>AA92+AB93*$AA$41</f>
        <v>23.489329630743363</v>
      </c>
      <c r="AB93" s="26">
        <f>-$AC$35*AA92*AC92</f>
        <v>-1.1574675345655778</v>
      </c>
      <c r="AC93" s="25">
        <f>AC92+AD93*$AA$41</f>
        <v>2.8284130169908823</v>
      </c>
      <c r="AD93" s="27">
        <f>$AC$35*AA92*AC92-$AC$36*AC92</f>
        <v>-0.35241322815148868</v>
      </c>
      <c r="AE93" s="33"/>
      <c r="AF93" s="51">
        <f>AF92+$AG$41</f>
        <v>18.499999999999989</v>
      </c>
      <c r="AG93" s="80">
        <f>AG92+AH93*$AG$41</f>
        <v>49.991396376762978</v>
      </c>
      <c r="AH93" s="26">
        <f>-$AI$35*AG92*AI92</f>
        <v>-4.9722095355258615E-3</v>
      </c>
      <c r="AI93" s="25">
        <f>AI92+AJ93*$AG$41</f>
        <v>5.7521918453375996E-3</v>
      </c>
      <c r="AJ93" s="27">
        <f>$AI$35*AG92*AI92-$AI$36*AI92</f>
        <v>2.7462527154305649E-3</v>
      </c>
      <c r="AK93" s="36"/>
      <c r="AL93" s="51">
        <f>AL92+$AM$41</f>
        <v>25</v>
      </c>
      <c r="AM93" s="25">
        <f>AM92+AN93*$AM$41</f>
        <v>49.995731032556854</v>
      </c>
      <c r="AN93" s="26">
        <f>-$AO$35*AM92*AO92</f>
        <v>-1.5941934883199583E-3</v>
      </c>
      <c r="AO93" s="25">
        <f>AO92+AP93*$AM$41</f>
        <v>1.9485386610956757E-3</v>
      </c>
      <c r="AP93" s="27">
        <f>$AO$35*AM92*AO92-$AO$36*AO92</f>
        <v>3.5417911623536209E-4</v>
      </c>
      <c r="AQ93" s="5"/>
      <c r="AR93" s="51">
        <f>AR92+$AS$41</f>
        <v>12.000000000000009</v>
      </c>
      <c r="AS93" s="46"/>
      <c r="AT93" s="46"/>
      <c r="AU93" s="63">
        <v>0</v>
      </c>
      <c r="AV93" s="46"/>
      <c r="AW93" s="30"/>
      <c r="AX93" s="19">
        <f>AX92+$AS$41</f>
        <v>12.000000000000009</v>
      </c>
      <c r="AY93" s="46"/>
      <c r="AZ93" s="46"/>
      <c r="BA93" s="63"/>
      <c r="BB93" s="46"/>
      <c r="BC93" s="36"/>
      <c r="BD93" s="19">
        <f>BD92+$BE$41</f>
        <v>9.9999999999999964</v>
      </c>
      <c r="BE93" s="46"/>
      <c r="BF93" s="46"/>
      <c r="BG93" s="63"/>
      <c r="BH93" s="46"/>
      <c r="BI93" s="73"/>
      <c r="BJ93" s="19">
        <f>BJ92+$BK$41</f>
        <v>23.000000000000028</v>
      </c>
      <c r="BK93" s="46"/>
      <c r="BL93" s="46"/>
      <c r="BM93" s="63"/>
      <c r="BN93" s="46"/>
      <c r="BO93" s="73"/>
      <c r="BP93" s="19">
        <f>BP92+$BK$41</f>
        <v>23.000000000000028</v>
      </c>
      <c r="BQ93" s="46"/>
      <c r="BR93" s="46"/>
      <c r="BS93" s="63"/>
      <c r="BT93" s="46"/>
      <c r="BU93" s="99"/>
      <c r="BV93" s="19">
        <f>BV92+$BK$41</f>
        <v>23.000000000000028</v>
      </c>
      <c r="BW93" s="46"/>
      <c r="BX93" s="46"/>
      <c r="BY93" s="63"/>
      <c r="BZ93" s="46"/>
      <c r="CA93" s="30"/>
      <c r="CB93" s="21">
        <f>CB92+$AA$41</f>
        <v>44.999999999999957</v>
      </c>
      <c r="CC93" s="64">
        <f>AC96</f>
        <v>1.8854103302041079</v>
      </c>
      <c r="CD93" s="64">
        <f>AI96</f>
        <v>1.0304846473151108E-2</v>
      </c>
      <c r="CE93" s="64">
        <f>AO96</f>
        <v>2.5931755412305258E-3</v>
      </c>
      <c r="CF93" s="63">
        <f>AU96</f>
        <v>0</v>
      </c>
      <c r="CG93" s="63">
        <f>BA96</f>
        <v>0</v>
      </c>
      <c r="CH93" s="63">
        <f>BG96</f>
        <v>0</v>
      </c>
      <c r="CI93" s="63">
        <f>BM96</f>
        <v>0</v>
      </c>
      <c r="CJ93" s="63">
        <f>BS96</f>
        <v>0</v>
      </c>
      <c r="CK93" s="64">
        <f>SUM(CC93:CJ93)</f>
        <v>1.8983083522184896</v>
      </c>
      <c r="CL93" s="36"/>
    </row>
    <row r="94" spans="2:90" ht="17.600000000000001" customHeight="1" x14ac:dyDescent="0.65">
      <c r="B94" s="45">
        <v>43943</v>
      </c>
      <c r="C94" s="39">
        <f t="shared" si="40"/>
        <v>422</v>
      </c>
      <c r="D94" s="47">
        <v>11772</v>
      </c>
      <c r="E94" s="52">
        <f t="shared" si="35"/>
        <v>9.0146798685933519E-2</v>
      </c>
      <c r="F94" s="39">
        <f t="shared" si="36"/>
        <v>6037</v>
      </c>
      <c r="G94" s="47">
        <v>130587</v>
      </c>
      <c r="H94" s="47">
        <f t="shared" si="37"/>
        <v>91</v>
      </c>
      <c r="I94" s="47">
        <v>277</v>
      </c>
      <c r="J94" s="53">
        <f t="shared" si="38"/>
        <v>2.3530411145090045E-2</v>
      </c>
      <c r="L94" s="28">
        <v>83</v>
      </c>
      <c r="M94" s="75">
        <v>44417</v>
      </c>
      <c r="N94" s="23"/>
      <c r="O94" s="61"/>
      <c r="P94" s="75">
        <f>M94</f>
        <v>44417</v>
      </c>
      <c r="Q94" s="44"/>
      <c r="R94" s="44">
        <f t="shared" si="30"/>
        <v>680728</v>
      </c>
      <c r="S94" s="56">
        <f t="shared" ref="S94:S101" si="45">R94/X94</f>
        <v>5.1874993951214518E-2</v>
      </c>
      <c r="T94" s="44"/>
      <c r="U94" s="44"/>
      <c r="V94" s="62">
        <f t="shared" ref="V94:V101" si="46">U94/R94</f>
        <v>0</v>
      </c>
      <c r="W94" s="44"/>
      <c r="X94" s="39">
        <f t="shared" ref="X94:X101" si="47">X93+W94</f>
        <v>13122469</v>
      </c>
      <c r="Y94" s="48"/>
      <c r="Z94" s="51">
        <f>Z93+$AA$41</f>
        <v>45.899999999999956</v>
      </c>
      <c r="AA94" s="25">
        <f>AA93+AB94*$AA$41</f>
        <v>22.592423033955576</v>
      </c>
      <c r="AB94" s="26">
        <f>-$AC$35*AA93*AC93</f>
        <v>-0.99656288531976234</v>
      </c>
      <c r="AC94" s="25">
        <f>AC93+AD94*$AA$41</f>
        <v>2.5034451904386072</v>
      </c>
      <c r="AD94" s="27">
        <f>$AC$35*AA93*AC93-$AC$36*AC93</f>
        <v>-0.36107536283586117</v>
      </c>
      <c r="AE94" s="33"/>
      <c r="AF94" s="51">
        <f>AF93+$AG$41</f>
        <v>18.86999999999999</v>
      </c>
      <c r="AG94" s="80">
        <f>AG93+AH94*$AG$41</f>
        <v>49.989162034765968</v>
      </c>
      <c r="AH94" s="26">
        <f>-$AI$35*AG93*AI93</f>
        <v>-6.0387621540845685E-3</v>
      </c>
      <c r="AI94" s="25">
        <f>AI93+AJ94*$AG$41</f>
        <v>6.9862276804446817E-3</v>
      </c>
      <c r="AJ94" s="27">
        <f>$AI$35*AG93*AI93-$AI$36*AI93</f>
        <v>3.3352319867758968E-3</v>
      </c>
      <c r="AK94" s="36"/>
      <c r="AL94" s="51">
        <f>AL93+$AM$41</f>
        <v>25.5</v>
      </c>
      <c r="AM94" s="25">
        <f>AM93+AN94*$AM$41</f>
        <v>49.994854265023591</v>
      </c>
      <c r="AN94" s="26">
        <f>-$AO$35*AM93*AO93</f>
        <v>-1.7535350665202013E-3</v>
      </c>
      <c r="AO94" s="25">
        <f>AO93+AP94*$AM$41</f>
        <v>2.14331766297229E-3</v>
      </c>
      <c r="AP94" s="27">
        <f>$AO$35*AM93*AO93-$AO$36*AO93</f>
        <v>3.8955800375322833E-4</v>
      </c>
      <c r="AQ94" s="5"/>
      <c r="AR94" s="51">
        <f>AR93+$AS$41</f>
        <v>12.240000000000009</v>
      </c>
      <c r="AS94" s="46"/>
      <c r="AT94" s="46"/>
      <c r="AU94" s="63">
        <v>0</v>
      </c>
      <c r="AV94" s="46"/>
      <c r="AW94" s="30"/>
      <c r="AX94" s="19">
        <f>AX93+$AS$41</f>
        <v>12.240000000000009</v>
      </c>
      <c r="AY94" s="46"/>
      <c r="AZ94" s="46"/>
      <c r="BA94" s="63"/>
      <c r="BB94" s="46"/>
      <c r="BC94" s="36"/>
      <c r="BD94" s="19">
        <f>BD93+$BE$41</f>
        <v>10.199999999999996</v>
      </c>
      <c r="BE94" s="46"/>
      <c r="BF94" s="46"/>
      <c r="BG94" s="63"/>
      <c r="BH94" s="46"/>
      <c r="BI94" s="73"/>
      <c r="BJ94" s="19">
        <f>BJ93+$BK$41</f>
        <v>23.460000000000029</v>
      </c>
      <c r="BK94" s="46"/>
      <c r="BL94" s="46"/>
      <c r="BM94" s="63"/>
      <c r="BN94" s="46"/>
      <c r="BO94" s="73"/>
      <c r="BP94" s="19">
        <f>BP93+$BK$41</f>
        <v>23.460000000000029</v>
      </c>
      <c r="BQ94" s="46"/>
      <c r="BR94" s="46"/>
      <c r="BS94" s="63"/>
      <c r="BT94" s="46"/>
      <c r="BU94" s="99"/>
      <c r="BV94" s="19">
        <f>BV93+$BK$41</f>
        <v>23.460000000000029</v>
      </c>
      <c r="BW94" s="46"/>
      <c r="BX94" s="46"/>
      <c r="BY94" s="63"/>
      <c r="BZ94" s="46"/>
      <c r="CA94" s="30"/>
      <c r="CB94" s="21">
        <f>CB93+$AA$41</f>
        <v>45.899999999999956</v>
      </c>
      <c r="CC94" s="64">
        <f>AC97</f>
        <v>1.6101314512478551</v>
      </c>
      <c r="CD94" s="64">
        <f>AI97</f>
        <v>1.2514917608797143E-2</v>
      </c>
      <c r="CE94" s="64">
        <f>AO97</f>
        <v>2.8523257368106305E-3</v>
      </c>
      <c r="CF94" s="63">
        <f>AU97</f>
        <v>0</v>
      </c>
      <c r="CG94" s="63">
        <f>BA97</f>
        <v>0</v>
      </c>
      <c r="CH94" s="63">
        <f>BG97</f>
        <v>0</v>
      </c>
      <c r="CI94" s="63">
        <f>BM97</f>
        <v>0</v>
      </c>
      <c r="CJ94" s="63">
        <f>BS97</f>
        <v>0</v>
      </c>
      <c r="CK94" s="64">
        <f>SUM(CC94:CJ94)</f>
        <v>1.6254986945934629</v>
      </c>
      <c r="CL94" s="36"/>
    </row>
    <row r="95" spans="2:90" ht="17.600000000000001" customHeight="1" x14ac:dyDescent="0.65">
      <c r="B95" s="45">
        <v>43944</v>
      </c>
      <c r="C95" s="39">
        <f t="shared" si="40"/>
        <v>468</v>
      </c>
      <c r="D95" s="47">
        <v>12240</v>
      </c>
      <c r="E95" s="52">
        <f t="shared" si="35"/>
        <v>9.001125140642581E-2</v>
      </c>
      <c r="F95" s="39">
        <f t="shared" si="36"/>
        <v>5396</v>
      </c>
      <c r="G95" s="47">
        <v>135983</v>
      </c>
      <c r="H95" s="47">
        <f t="shared" si="37"/>
        <v>10</v>
      </c>
      <c r="I95" s="47">
        <v>287</v>
      </c>
      <c r="J95" s="53">
        <f t="shared" si="38"/>
        <v>2.3447712418300654E-2</v>
      </c>
      <c r="L95" s="28">
        <v>84</v>
      </c>
      <c r="M95" s="75">
        <v>44424</v>
      </c>
      <c r="N95" s="23"/>
      <c r="O95" s="61"/>
      <c r="P95" s="75">
        <f>M95</f>
        <v>44424</v>
      </c>
      <c r="Q95" s="44"/>
      <c r="R95" s="44">
        <f t="shared" si="30"/>
        <v>680728</v>
      </c>
      <c r="S95" s="56">
        <f t="shared" si="45"/>
        <v>5.1874993951214518E-2</v>
      </c>
      <c r="T95" s="44"/>
      <c r="U95" s="44"/>
      <c r="V95" s="62">
        <f t="shared" si="46"/>
        <v>0</v>
      </c>
      <c r="W95" s="44"/>
      <c r="X95" s="39">
        <f t="shared" si="47"/>
        <v>13122469</v>
      </c>
      <c r="Y95" s="48"/>
      <c r="Z95" s="51">
        <f>Z94+$AA$41</f>
        <v>46.799999999999955</v>
      </c>
      <c r="AA95" s="25">
        <f>AA94+AB95*$AA$41</f>
        <v>21.828877981361984</v>
      </c>
      <c r="AB95" s="26">
        <f>-$AC$35*AA94*AC94</f>
        <v>-0.84838339177065736</v>
      </c>
      <c r="AC95" s="25">
        <f>AC94+AD95*$AA$41</f>
        <v>2.1855019207627207</v>
      </c>
      <c r="AD95" s="27">
        <f>$AC$35*AA94*AC94-$AC$36*AC94</f>
        <v>-0.353270299639874</v>
      </c>
      <c r="AE95" s="33"/>
      <c r="AF95" s="51">
        <f>AF94+$AG$41</f>
        <v>19.239999999999991</v>
      </c>
      <c r="AG95" s="80">
        <f>AG94+AH95*$AG$41</f>
        <v>49.986448473629267</v>
      </c>
      <c r="AH95" s="26">
        <f>-$AI$35*AG94*AI94</f>
        <v>-7.3339490181198452E-3</v>
      </c>
      <c r="AI95" s="25">
        <f>AI94+AJ95*$AG$41</f>
        <v>8.4848838235196938E-3</v>
      </c>
      <c r="AJ95" s="27">
        <f>$AI$35*AG94*AI94-$AI$36*AI94</f>
        <v>4.0504220083108448E-3</v>
      </c>
      <c r="AK95" s="36"/>
      <c r="AL95" s="51">
        <f>AL94+$AM$41</f>
        <v>26</v>
      </c>
      <c r="AM95" s="25">
        <f>AM94+AN95*$AM$41</f>
        <v>49.993889871335753</v>
      </c>
      <c r="AN95" s="26">
        <f>-$AO$35*AM94*AO94</f>
        <v>-1.9287873756711103E-3</v>
      </c>
      <c r="AO95" s="25">
        <f>AO94+AP95*$AM$41</f>
        <v>2.3575501687675437E-3</v>
      </c>
      <c r="AP95" s="27">
        <f>$AO$35*AM94*AO94-$AO$36*AO94</f>
        <v>4.2846501159050747E-4</v>
      </c>
      <c r="AQ95" s="5"/>
      <c r="AR95" s="51">
        <f>AR94+$AS$41</f>
        <v>12.480000000000009</v>
      </c>
      <c r="AS95" s="46"/>
      <c r="AT95" s="46"/>
      <c r="AU95" s="63">
        <v>0</v>
      </c>
      <c r="AV95" s="46"/>
      <c r="AW95" s="30"/>
      <c r="AX95" s="19">
        <f>AX94+$AS$41</f>
        <v>12.480000000000009</v>
      </c>
      <c r="AY95" s="46"/>
      <c r="AZ95" s="46"/>
      <c r="BA95" s="63"/>
      <c r="BB95" s="46"/>
      <c r="BC95" s="36"/>
      <c r="BD95" s="19">
        <f>BD94+$BE$41</f>
        <v>10.399999999999995</v>
      </c>
      <c r="BE95" s="46"/>
      <c r="BF95" s="46"/>
      <c r="BG95" s="63"/>
      <c r="BH95" s="46"/>
      <c r="BI95" s="73"/>
      <c r="BJ95" s="19">
        <f>BJ94+$BK$41</f>
        <v>23.92000000000003</v>
      </c>
      <c r="BK95" s="46"/>
      <c r="BL95" s="46"/>
      <c r="BM95" s="63"/>
      <c r="BN95" s="46"/>
      <c r="BO95" s="73"/>
      <c r="BP95" s="19">
        <f>BP94+$BK$41</f>
        <v>23.92000000000003</v>
      </c>
      <c r="BQ95" s="46"/>
      <c r="BR95" s="46"/>
      <c r="BS95" s="63"/>
      <c r="BT95" s="46"/>
      <c r="BU95" s="99"/>
      <c r="BV95" s="19">
        <f>BV94+$BK$41</f>
        <v>23.92000000000003</v>
      </c>
      <c r="BW95" s="46"/>
      <c r="BX95" s="46"/>
      <c r="BY95" s="63"/>
      <c r="BZ95" s="46"/>
      <c r="CA95" s="30"/>
      <c r="CB95" s="21">
        <f>CB94+$AA$41</f>
        <v>46.799999999999955</v>
      </c>
      <c r="CC95" s="64">
        <f>AC98</f>
        <v>1.363323729928789</v>
      </c>
      <c r="CD95" s="64">
        <f>AI98</f>
        <v>1.5198591542750762E-2</v>
      </c>
      <c r="CE95" s="64">
        <f>AO98</f>
        <v>3.1373442750372857E-3</v>
      </c>
      <c r="CF95" s="63">
        <f>AU98</f>
        <v>0</v>
      </c>
      <c r="CG95" s="63">
        <f>BA98</f>
        <v>0</v>
      </c>
      <c r="CH95" s="63">
        <f>BG98</f>
        <v>0</v>
      </c>
      <c r="CI95" s="63">
        <f>BM98</f>
        <v>0</v>
      </c>
      <c r="CJ95" s="63">
        <f>BS98</f>
        <v>0</v>
      </c>
      <c r="CK95" s="64">
        <f>SUM(CC95:CJ95)</f>
        <v>1.3816596657465772</v>
      </c>
      <c r="CL95" s="75">
        <f>P30</f>
        <v>43969</v>
      </c>
    </row>
    <row r="96" spans="2:90" ht="17.600000000000001" customHeight="1" x14ac:dyDescent="0.65">
      <c r="B96" s="45">
        <v>43945</v>
      </c>
      <c r="C96" s="39">
        <f t="shared" si="40"/>
        <v>441</v>
      </c>
      <c r="D96" s="47">
        <v>12681</v>
      </c>
      <c r="E96" s="52">
        <f t="shared" si="35"/>
        <v>8.9555084745762709E-2</v>
      </c>
      <c r="F96" s="39">
        <f t="shared" si="36"/>
        <v>5617</v>
      </c>
      <c r="G96" s="47">
        <v>141600</v>
      </c>
      <c r="H96" s="47">
        <f t="shared" si="37"/>
        <v>30</v>
      </c>
      <c r="I96" s="47">
        <v>317</v>
      </c>
      <c r="J96" s="53">
        <f t="shared" si="38"/>
        <v>2.4998028546644586E-2</v>
      </c>
      <c r="L96" s="28">
        <v>85</v>
      </c>
      <c r="M96" s="75">
        <v>44431</v>
      </c>
      <c r="N96" s="23"/>
      <c r="O96" s="61"/>
      <c r="P96" s="75">
        <f>M96</f>
        <v>44431</v>
      </c>
      <c r="Q96" s="44"/>
      <c r="R96" s="44">
        <f t="shared" si="30"/>
        <v>680728</v>
      </c>
      <c r="S96" s="56">
        <f t="shared" si="45"/>
        <v>5.1874993951214518E-2</v>
      </c>
      <c r="T96" s="44"/>
      <c r="U96" s="44"/>
      <c r="V96" s="62">
        <f t="shared" si="46"/>
        <v>0</v>
      </c>
      <c r="W96" s="44"/>
      <c r="X96" s="39">
        <f t="shared" si="47"/>
        <v>13122469</v>
      </c>
      <c r="Y96" s="48"/>
      <c r="Z96" s="51">
        <f>Z95+$AA$41</f>
        <v>47.699999999999953</v>
      </c>
      <c r="AA96" s="25">
        <f>AA95+AB96*$AA$41</f>
        <v>21.184832742151102</v>
      </c>
      <c r="AB96" s="26">
        <f>-$AC$35*AA95*AC95</f>
        <v>-0.71560582134542505</v>
      </c>
      <c r="AC96" s="25">
        <f>AC95+AD96*$AA$41</f>
        <v>1.8854103302041079</v>
      </c>
      <c r="AD96" s="27">
        <f>$AC$35*AA95*AC95-$AC$36*AC95</f>
        <v>-0.33343510062068082</v>
      </c>
      <c r="AE96" s="33"/>
      <c r="AF96" s="51">
        <f>AF95+$AG$41</f>
        <v>19.609999999999992</v>
      </c>
      <c r="AG96" s="80">
        <f>AG95+AH96*$AG$41</f>
        <v>49.983152989682722</v>
      </c>
      <c r="AH96" s="26">
        <f>-$AI$35*AG95*AI95</f>
        <v>-8.9067133690310524E-3</v>
      </c>
      <c r="AI96" s="25">
        <f>AI95+AJ96*$AG$41</f>
        <v>1.0304846473151108E-2</v>
      </c>
      <c r="AJ96" s="27">
        <f>$AI$35*AG95*AI95-$AI$36*AI95</f>
        <v>4.9188179719767966E-3</v>
      </c>
      <c r="AK96" s="36"/>
      <c r="AL96" s="51">
        <f>AL95+$AM$41</f>
        <v>26.5</v>
      </c>
      <c r="AM96" s="25">
        <f>AM95+AN96*$AM$41</f>
        <v>49.992829103404219</v>
      </c>
      <c r="AN96" s="26">
        <f>-$AO$35*AM95*AO95</f>
        <v>-2.1215358630632449E-3</v>
      </c>
      <c r="AO96" s="25">
        <f>AO95+AP96*$AM$41</f>
        <v>2.5931755412305258E-3</v>
      </c>
      <c r="AP96" s="27">
        <f>$AO$35*AM95*AO95-$AO$36*AO95</f>
        <v>4.7125074492596433E-4</v>
      </c>
      <c r="AQ96" s="5"/>
      <c r="AR96" s="51">
        <f>AR95+$AS$41</f>
        <v>12.72000000000001</v>
      </c>
      <c r="AS96" s="46"/>
      <c r="AT96" s="46"/>
      <c r="AU96" s="63">
        <v>0</v>
      </c>
      <c r="AV96" s="46"/>
      <c r="AW96" s="30"/>
      <c r="AX96" s="19">
        <f>AX95+$AS$41</f>
        <v>12.72000000000001</v>
      </c>
      <c r="AY96" s="46"/>
      <c r="AZ96" s="46"/>
      <c r="BA96" s="63"/>
      <c r="BB96" s="46"/>
      <c r="BC96" s="36"/>
      <c r="BD96" s="19">
        <f>BD95+$BE$41</f>
        <v>10.599999999999994</v>
      </c>
      <c r="BE96" s="46"/>
      <c r="BF96" s="46"/>
      <c r="BG96" s="63"/>
      <c r="BH96" s="46"/>
      <c r="BI96" s="73"/>
      <c r="BJ96" s="19">
        <f>BJ95+$BK$41</f>
        <v>24.380000000000031</v>
      </c>
      <c r="BK96" s="46"/>
      <c r="BL96" s="46"/>
      <c r="BM96" s="63"/>
      <c r="BN96" s="46"/>
      <c r="BO96" s="73"/>
      <c r="BP96" s="19">
        <f>BP95+$BK$41</f>
        <v>24.380000000000031</v>
      </c>
      <c r="BQ96" s="46"/>
      <c r="BR96" s="46"/>
      <c r="BS96" s="63"/>
      <c r="BT96" s="46"/>
      <c r="BU96" s="99"/>
      <c r="BV96" s="19">
        <f>BV95+$BK$41</f>
        <v>24.380000000000031</v>
      </c>
      <c r="BW96" s="46"/>
      <c r="BX96" s="46"/>
      <c r="BY96" s="63"/>
      <c r="BZ96" s="46"/>
      <c r="CA96" s="30"/>
      <c r="CB96" s="21">
        <f>CB95+$AA$41</f>
        <v>47.699999999999953</v>
      </c>
      <c r="CC96" s="64">
        <f>AC99</f>
        <v>1.146088197774833</v>
      </c>
      <c r="CD96" s="64">
        <f>AI99</f>
        <v>1.8457173220171968E-2</v>
      </c>
      <c r="CE96" s="64">
        <f>AO99</f>
        <v>3.4508070432980073E-3</v>
      </c>
      <c r="CF96" s="63">
        <f>AU99</f>
        <v>0</v>
      </c>
      <c r="CG96" s="63">
        <f>BA99</f>
        <v>0</v>
      </c>
      <c r="CH96" s="63">
        <f>BG99</f>
        <v>0</v>
      </c>
      <c r="CI96" s="63">
        <f>BM99</f>
        <v>0</v>
      </c>
      <c r="CJ96" s="63">
        <f>BS99</f>
        <v>0</v>
      </c>
      <c r="CK96" s="64">
        <f>SUM(CC96:CJ96)</f>
        <v>1.1679961780383028</v>
      </c>
      <c r="CL96" s="36"/>
    </row>
    <row r="97" spans="2:90" ht="17.600000000000001" customHeight="1" x14ac:dyDescent="0.65">
      <c r="B97" s="45">
        <v>43946</v>
      </c>
      <c r="C97" s="39">
        <f t="shared" si="40"/>
        <v>350</v>
      </c>
      <c r="D97" s="47">
        <v>13031</v>
      </c>
      <c r="E97" s="52">
        <f t="shared" si="35"/>
        <v>8.8373323205881163E-2</v>
      </c>
      <c r="F97" s="39">
        <f t="shared" si="36"/>
        <v>5854</v>
      </c>
      <c r="G97" s="47">
        <v>147454</v>
      </c>
      <c r="H97" s="47">
        <f t="shared" si="37"/>
        <v>17</v>
      </c>
      <c r="I97" s="47">
        <v>334</v>
      </c>
      <c r="J97" s="53">
        <f t="shared" si="38"/>
        <v>2.5631187169058399E-2</v>
      </c>
      <c r="L97" s="28">
        <v>86</v>
      </c>
      <c r="M97" s="75">
        <v>44438</v>
      </c>
      <c r="N97" s="23"/>
      <c r="O97" s="61"/>
      <c r="P97" s="75">
        <f>M97</f>
        <v>44438</v>
      </c>
      <c r="Q97" s="44"/>
      <c r="R97" s="44">
        <f t="shared" si="30"/>
        <v>680728</v>
      </c>
      <c r="S97" s="56">
        <f t="shared" si="45"/>
        <v>5.1874993951214518E-2</v>
      </c>
      <c r="T97" s="44"/>
      <c r="U97" s="44"/>
      <c r="V97" s="62">
        <f t="shared" si="46"/>
        <v>0</v>
      </c>
      <c r="W97" s="44"/>
      <c r="X97" s="39">
        <f t="shared" si="47"/>
        <v>13122469</v>
      </c>
      <c r="Y97" s="48"/>
      <c r="Z97" s="51">
        <f>Z96+$AA$41</f>
        <v>48.599999999999952</v>
      </c>
      <c r="AA97" s="25">
        <f>AA96+AB97*$AA$41</f>
        <v>20.645614358459181</v>
      </c>
      <c r="AB97" s="26">
        <f>-$AC$35*AA96*AC96</f>
        <v>-0.59913153743546854</v>
      </c>
      <c r="AC97" s="25">
        <f>AC96+AD97*$AA$41</f>
        <v>1.6101314512478551</v>
      </c>
      <c r="AD97" s="27">
        <f>$AC$35*AA96*AC96-$AC$36*AC96</f>
        <v>-0.30586542106250325</v>
      </c>
      <c r="AE97" s="33"/>
      <c r="AF97" s="51">
        <f>AF96+$AG$41</f>
        <v>19.979999999999993</v>
      </c>
      <c r="AG97" s="80">
        <f>AG96+AH97*$AG$41</f>
        <v>49.979150905745392</v>
      </c>
      <c r="AH97" s="26">
        <f>-$AI$35*AG96*AI96</f>
        <v>-1.0816443073856791E-2</v>
      </c>
      <c r="AI97" s="25">
        <f>AI96+AJ97*$AG$41</f>
        <v>1.2514917608797143E-2</v>
      </c>
      <c r="AJ97" s="27">
        <f>$AI$35*AG96*AI96-$AI$36*AI96</f>
        <v>5.9731652314757699E-3</v>
      </c>
      <c r="AK97" s="36"/>
      <c r="AL97" s="51">
        <f>AL96+$AM$41</f>
        <v>27</v>
      </c>
      <c r="AM97" s="25">
        <f>AM96+AN97*$AM$41</f>
        <v>49.991662341769207</v>
      </c>
      <c r="AN97" s="26">
        <f>-$AO$35*AM96*AO96</f>
        <v>-2.3335232700215773E-3</v>
      </c>
      <c r="AO97" s="25">
        <f>AO96+AP97*$AM$41</f>
        <v>2.8523257368106305E-3</v>
      </c>
      <c r="AP97" s="27">
        <f>$AO$35*AM96*AO96-$AO$36*AO96</f>
        <v>5.1830039116020944E-4</v>
      </c>
      <c r="AQ97" s="5"/>
      <c r="AR97" s="51">
        <f>AR96+$AS$41</f>
        <v>12.96000000000001</v>
      </c>
      <c r="AS97" s="46"/>
      <c r="AT97" s="46"/>
      <c r="AU97" s="63">
        <v>0</v>
      </c>
      <c r="AV97" s="46"/>
      <c r="AW97" s="30"/>
      <c r="AX97" s="19">
        <f>AX96+$AS$41</f>
        <v>12.96000000000001</v>
      </c>
      <c r="AY97" s="46"/>
      <c r="AZ97" s="46"/>
      <c r="BA97" s="63"/>
      <c r="BB97" s="46"/>
      <c r="BC97" s="36"/>
      <c r="BD97" s="19">
        <f>BD96+$BE$41</f>
        <v>10.799999999999994</v>
      </c>
      <c r="BE97" s="46"/>
      <c r="BF97" s="46"/>
      <c r="BG97" s="63"/>
      <c r="BH97" s="46"/>
      <c r="BI97" s="73"/>
      <c r="BJ97" s="19">
        <f>BJ96+$BK$41</f>
        <v>24.840000000000032</v>
      </c>
      <c r="BK97" s="46"/>
      <c r="BL97" s="46"/>
      <c r="BM97" s="63"/>
      <c r="BN97" s="46"/>
      <c r="BO97" s="73"/>
      <c r="BP97" s="19">
        <f>BP96+$BK$41</f>
        <v>24.840000000000032</v>
      </c>
      <c r="BQ97" s="46"/>
      <c r="BR97" s="46"/>
      <c r="BS97" s="63"/>
      <c r="BT97" s="46"/>
      <c r="BU97" s="99"/>
      <c r="BV97" s="19">
        <f>BV96+$BK$41</f>
        <v>24.840000000000032</v>
      </c>
      <c r="BW97" s="46"/>
      <c r="BX97" s="46"/>
      <c r="BY97" s="63"/>
      <c r="BZ97" s="46"/>
      <c r="CA97" s="30"/>
      <c r="CB97" s="21">
        <f>CB96+$AA$41</f>
        <v>48.599999999999952</v>
      </c>
      <c r="CC97" s="64">
        <f>AC100</f>
        <v>0.95771620998442342</v>
      </c>
      <c r="CD97" s="64">
        <f>AI100</f>
        <v>2.241354922788049E-2</v>
      </c>
      <c r="CE97" s="64">
        <f>AO100</f>
        <v>3.7955451076228004E-3</v>
      </c>
      <c r="CF97" s="63">
        <f>AU100</f>
        <v>0</v>
      </c>
      <c r="CG97" s="63">
        <f>BA100</f>
        <v>0</v>
      </c>
      <c r="CH97" s="63">
        <f>BG100</f>
        <v>0</v>
      </c>
      <c r="CI97" s="63">
        <f>BM100</f>
        <v>0</v>
      </c>
      <c r="CJ97" s="63">
        <f>BS100</f>
        <v>0</v>
      </c>
      <c r="CK97" s="64">
        <f>SUM(CC97:CJ97)</f>
        <v>0.98392530431992675</v>
      </c>
      <c r="CL97" s="36"/>
    </row>
    <row r="98" spans="2:90" x14ac:dyDescent="0.65">
      <c r="B98" s="45">
        <v>43947</v>
      </c>
      <c r="C98" s="39">
        <f t="shared" si="40"/>
        <v>201</v>
      </c>
      <c r="D98" s="47">
        <v>13232</v>
      </c>
      <c r="E98" s="52">
        <f t="shared" si="35"/>
        <v>8.8761286341011852E-2</v>
      </c>
      <c r="F98" s="39">
        <f t="shared" si="36"/>
        <v>1620</v>
      </c>
      <c r="G98" s="47">
        <v>149074</v>
      </c>
      <c r="H98" s="47">
        <f t="shared" si="37"/>
        <v>14</v>
      </c>
      <c r="I98" s="47">
        <v>348</v>
      </c>
      <c r="J98" s="53">
        <f t="shared" si="38"/>
        <v>2.629987908101572E-2</v>
      </c>
      <c r="L98" s="28">
        <v>87</v>
      </c>
      <c r="M98" s="75">
        <v>44445</v>
      </c>
      <c r="N98" s="23"/>
      <c r="O98" s="61"/>
      <c r="P98" s="75">
        <f>M98</f>
        <v>44445</v>
      </c>
      <c r="Q98" s="44"/>
      <c r="R98" s="44">
        <f t="shared" si="30"/>
        <v>680728</v>
      </c>
      <c r="S98" s="56">
        <f t="shared" si="45"/>
        <v>5.1874993951214518E-2</v>
      </c>
      <c r="T98" s="44"/>
      <c r="U98" s="44"/>
      <c r="V98" s="62">
        <f t="shared" si="46"/>
        <v>0</v>
      </c>
      <c r="W98" s="44"/>
      <c r="X98" s="39">
        <f t="shared" si="47"/>
        <v>13122469</v>
      </c>
      <c r="Y98" s="48"/>
      <c r="Z98" s="51">
        <f>Z97+$AA$41</f>
        <v>49.49999999999995</v>
      </c>
      <c r="AA98" s="25">
        <f>AA97+AB98*$AA$41</f>
        <v>20.196845292839175</v>
      </c>
      <c r="AB98" s="26">
        <f>-$AC$35*AA97*AC97</f>
        <v>-0.49863229513334145</v>
      </c>
      <c r="AC98" s="25">
        <f>AC97+AD98*$AA$41</f>
        <v>1.363323729928789</v>
      </c>
      <c r="AD98" s="27">
        <f>$AC$35*AA97*AC97-$AC$36*AC97</f>
        <v>-0.274230801465629</v>
      </c>
      <c r="AE98" s="33"/>
      <c r="AF98" s="51">
        <f>AF97+$AG$41</f>
        <v>20.349999999999994</v>
      </c>
      <c r="AG98" s="80">
        <f>AG97+AH98*$AG$41</f>
        <v>49.97429088763927</v>
      </c>
      <c r="AH98" s="26">
        <f>-$AI$35*AG97*AI97</f>
        <v>-1.3135184070603899E-2</v>
      </c>
      <c r="AI98" s="25">
        <f>AI97+AJ98*$AG$41</f>
        <v>1.5198591542750762E-2</v>
      </c>
      <c r="AJ98" s="27">
        <f>$AI$35*AG97*AI97-$AI$36*AI97</f>
        <v>7.2531727944692417E-3</v>
      </c>
      <c r="AK98" s="36"/>
      <c r="AL98" s="51">
        <f>AL97+$AM$41</f>
        <v>27.5</v>
      </c>
      <c r="AM98" s="25">
        <f>AM97+AN98*$AM$41</f>
        <v>49.990379009223098</v>
      </c>
      <c r="AN98" s="26">
        <f>-$AO$35*AM97*AO97</f>
        <v>-2.5666650922207515E-3</v>
      </c>
      <c r="AO98" s="25">
        <f>AO97+AP98*$AM$41</f>
        <v>3.1373442750372857E-3</v>
      </c>
      <c r="AP98" s="27">
        <f>$AO$35*AM97*AO97-$AO$36*AO97</f>
        <v>5.700370764533105E-4</v>
      </c>
      <c r="AQ98" s="5"/>
      <c r="AR98" s="51">
        <f>AR97+$AS$41</f>
        <v>13.20000000000001</v>
      </c>
      <c r="AS98" s="46"/>
      <c r="AT98" s="46"/>
      <c r="AU98" s="63">
        <v>0</v>
      </c>
      <c r="AV98" s="46"/>
      <c r="AW98" s="30"/>
      <c r="AX98" s="19">
        <f>AX97+$AS$41</f>
        <v>13.20000000000001</v>
      </c>
      <c r="AY98" s="46"/>
      <c r="AZ98" s="46"/>
      <c r="BA98" s="63"/>
      <c r="BB98" s="46"/>
      <c r="BC98" s="36"/>
      <c r="BD98" s="19">
        <f>BD97+$BE$41</f>
        <v>10.999999999999993</v>
      </c>
      <c r="BE98" s="46"/>
      <c r="BF98" s="46"/>
      <c r="BG98" s="63"/>
      <c r="BH98" s="46"/>
      <c r="BI98" s="73"/>
      <c r="BJ98" s="19">
        <f>BJ97+$BK$41</f>
        <v>25.300000000000033</v>
      </c>
      <c r="BK98" s="46"/>
      <c r="BL98" s="46"/>
      <c r="BM98" s="63"/>
      <c r="BN98" s="46"/>
      <c r="BO98" s="73"/>
      <c r="BP98" s="19">
        <f>BP97+$BK$41</f>
        <v>25.300000000000033</v>
      </c>
      <c r="BQ98" s="46"/>
      <c r="BR98" s="46"/>
      <c r="BS98" s="63"/>
      <c r="BT98" s="46"/>
      <c r="BU98" s="99"/>
      <c r="BV98" s="19">
        <f>BV97+$BK$41</f>
        <v>25.300000000000033</v>
      </c>
      <c r="BW98" s="46"/>
      <c r="BX98" s="46"/>
      <c r="BY98" s="63"/>
      <c r="BZ98" s="46"/>
      <c r="CA98" s="30"/>
      <c r="CB98" s="21">
        <f>CB97+$AA$41</f>
        <v>49.49999999999995</v>
      </c>
      <c r="CC98" s="64">
        <f>AC101</f>
        <v>0.79633932636703497</v>
      </c>
      <c r="CD98" s="64">
        <f>AI101</f>
        <v>2.7216743784059867E-2</v>
      </c>
      <c r="CE98" s="64">
        <f>AO101</f>
        <v>4.1746697144459275E-3</v>
      </c>
      <c r="CF98" s="63">
        <f>AU101</f>
        <v>0</v>
      </c>
      <c r="CG98" s="63">
        <f>BA101</f>
        <v>0</v>
      </c>
      <c r="CH98" s="63">
        <f>BG101</f>
        <v>0</v>
      </c>
      <c r="CI98" s="63">
        <f>BM101</f>
        <v>0</v>
      </c>
      <c r="CJ98" s="63">
        <f>BS101</f>
        <v>0</v>
      </c>
      <c r="CK98" s="64">
        <f>SUM(CC98:CJ98)</f>
        <v>0.8277307398655408</v>
      </c>
      <c r="CL98" s="75">
        <f>P31</f>
        <v>43976</v>
      </c>
    </row>
    <row r="99" spans="2:90" x14ac:dyDescent="0.65">
      <c r="B99" s="45">
        <v>43948</v>
      </c>
      <c r="C99" s="39">
        <f>D99-D98</f>
        <v>190</v>
      </c>
      <c r="D99" s="47">
        <v>13422</v>
      </c>
      <c r="E99" s="52">
        <f t="shared" ref="E99:E103" si="48">IF(D99="","",D99/G99)</f>
        <v>8.9069094577018018E-2</v>
      </c>
      <c r="F99" s="39">
        <f t="shared" ref="F99:F103" si="49">IF(G99="","",G99-G98)</f>
        <v>1618</v>
      </c>
      <c r="G99" s="47">
        <v>150692</v>
      </c>
      <c r="H99" s="47">
        <f t="shared" ref="H99:H103" si="50">I99-I98</f>
        <v>3</v>
      </c>
      <c r="I99" s="47">
        <v>351</v>
      </c>
      <c r="J99" s="53">
        <f t="shared" ref="J99:J103" si="51">IF(D99="","",I99/D99)</f>
        <v>2.6151095216808227E-2</v>
      </c>
      <c r="L99" s="28">
        <v>88</v>
      </c>
      <c r="M99" s="75">
        <v>44452</v>
      </c>
      <c r="N99" s="23"/>
      <c r="O99" s="61"/>
      <c r="P99" s="75">
        <f>M99</f>
        <v>44452</v>
      </c>
      <c r="Q99" s="44"/>
      <c r="R99" s="44">
        <f t="shared" si="30"/>
        <v>680728</v>
      </c>
      <c r="S99" s="56">
        <f t="shared" si="45"/>
        <v>5.1874993951214518E-2</v>
      </c>
      <c r="T99" s="44"/>
      <c r="U99" s="44"/>
      <c r="V99" s="62">
        <f t="shared" si="46"/>
        <v>0</v>
      </c>
      <c r="W99" s="44"/>
      <c r="X99" s="39">
        <f t="shared" si="47"/>
        <v>13122469</v>
      </c>
      <c r="Y99" s="48"/>
      <c r="Z99" s="51">
        <f>Z98+$AA$41</f>
        <v>50.399999999999949</v>
      </c>
      <c r="AA99" s="25">
        <f>AA98+AB99*$AA$41</f>
        <v>19.825124973663893</v>
      </c>
      <c r="AB99" s="26">
        <f>-$AC$35*AA98*AC98</f>
        <v>-0.41302257686142313</v>
      </c>
      <c r="AC99" s="25">
        <f>AC98+AD99*$AA$41</f>
        <v>1.146088197774833</v>
      </c>
      <c r="AD99" s="27">
        <f>$AC$35*AA98*AC98-$AC$36*AC98</f>
        <v>-0.2413728135043956</v>
      </c>
      <c r="AE99" s="33"/>
      <c r="AF99" s="51">
        <f>AF98+$AG$41</f>
        <v>20.719999999999995</v>
      </c>
      <c r="AG99" s="80">
        <f>AG98+AH99*$AG$41</f>
        <v>49.968389270892565</v>
      </c>
      <c r="AH99" s="26">
        <f>-$AI$35*AG98*AI98</f>
        <v>-1.5950315531636654E-2</v>
      </c>
      <c r="AI99" s="25">
        <f>AI98+AJ99*$AG$41</f>
        <v>1.8457173220171968E-2</v>
      </c>
      <c r="AJ99" s="27">
        <f>$AI$35*AG98*AI98-$AI$36*AI98</f>
        <v>8.806977506543797E-3</v>
      </c>
      <c r="AK99" s="36"/>
      <c r="AL99" s="51">
        <f>AL98+$AM$41</f>
        <v>28</v>
      </c>
      <c r="AM99" s="25">
        <f>AM98+AN99*$AM$41</f>
        <v>49.988967475958574</v>
      </c>
      <c r="AN99" s="26">
        <f>-$AO$35*AM98*AO98</f>
        <v>-2.8230665290475431E-3</v>
      </c>
      <c r="AO99" s="25">
        <f>AO98+AP99*$AM$41</f>
        <v>3.4508070432980073E-3</v>
      </c>
      <c r="AP99" s="27">
        <f>$AO$35*AM98*AO98-$AO$36*AO98</f>
        <v>6.2692553652144312E-4</v>
      </c>
      <c r="AQ99" s="5"/>
      <c r="AR99" s="51">
        <f>AR98+$AS$41</f>
        <v>13.44000000000001</v>
      </c>
      <c r="AS99" s="46"/>
      <c r="AT99" s="46"/>
      <c r="AU99" s="63">
        <v>0</v>
      </c>
      <c r="AV99" s="46"/>
      <c r="AW99" s="30"/>
      <c r="AX99" s="19">
        <f>AX98+$AS$41</f>
        <v>13.44000000000001</v>
      </c>
      <c r="AY99" s="46"/>
      <c r="AZ99" s="46"/>
      <c r="BA99" s="63"/>
      <c r="BB99" s="46"/>
      <c r="BC99" s="36"/>
      <c r="BD99" s="19">
        <f>BD98+$BE$41</f>
        <v>11.199999999999992</v>
      </c>
      <c r="BE99" s="46"/>
      <c r="BF99" s="46"/>
      <c r="BG99" s="63"/>
      <c r="BH99" s="46"/>
      <c r="BI99" s="73"/>
      <c r="BJ99" s="19">
        <f>BJ98+$BK$41</f>
        <v>25.760000000000034</v>
      </c>
      <c r="BK99" s="46"/>
      <c r="BL99" s="46"/>
      <c r="BM99" s="63"/>
      <c r="BN99" s="46"/>
      <c r="BO99" s="73"/>
      <c r="BP99" s="19">
        <f>BP98+$BK$41</f>
        <v>25.760000000000034</v>
      </c>
      <c r="BQ99" s="46"/>
      <c r="BR99" s="46"/>
      <c r="BS99" s="63"/>
      <c r="BT99" s="46"/>
      <c r="BU99" s="99"/>
      <c r="BV99" s="19">
        <f>BV98+$BK$41</f>
        <v>25.760000000000034</v>
      </c>
      <c r="BW99" s="46"/>
      <c r="BX99" s="46"/>
      <c r="BY99" s="63"/>
      <c r="BZ99" s="46"/>
      <c r="CA99" s="30"/>
      <c r="CB99" s="21">
        <f>CB98+$AA$41</f>
        <v>50.399999999999949</v>
      </c>
      <c r="CC99" s="64">
        <f>AC102</f>
        <v>0.65944175529311622</v>
      </c>
      <c r="CD99" s="64">
        <f>AI102</f>
        <v>3.3047416692408384E-2</v>
      </c>
      <c r="CE99" s="64">
        <f>AO102</f>
        <v>4.5915996835568535E-3</v>
      </c>
      <c r="CF99" s="63">
        <f>AU102</f>
        <v>0</v>
      </c>
      <c r="CG99" s="63">
        <f>BA102</f>
        <v>0</v>
      </c>
      <c r="CH99" s="63">
        <f>BG102</f>
        <v>0</v>
      </c>
      <c r="CI99" s="63">
        <f>BM102</f>
        <v>0</v>
      </c>
      <c r="CJ99" s="63">
        <f>BS102</f>
        <v>0</v>
      </c>
      <c r="CK99" s="64">
        <f>SUM(CC99:CJ99)</f>
        <v>0.69708077166908144</v>
      </c>
      <c r="CL99" s="36"/>
    </row>
    <row r="100" spans="2:90" x14ac:dyDescent="0.65">
      <c r="B100" s="45">
        <v>43949</v>
      </c>
      <c r="C100" s="39">
        <f t="shared" ref="C100:C103" si="52">D100-D99</f>
        <v>273</v>
      </c>
      <c r="D100" s="47">
        <v>13695</v>
      </c>
      <c r="E100" s="52">
        <f t="shared" si="48"/>
        <v>8.530265469086741E-2</v>
      </c>
      <c r="F100" s="39">
        <f t="shared" si="49"/>
        <v>9854</v>
      </c>
      <c r="G100" s="47">
        <v>160546</v>
      </c>
      <c r="H100" s="47">
        <f t="shared" si="50"/>
        <v>25</v>
      </c>
      <c r="I100" s="47">
        <v>376</v>
      </c>
      <c r="J100" s="53">
        <f t="shared" si="51"/>
        <v>2.7455275648046732E-2</v>
      </c>
      <c r="L100" s="28">
        <v>89</v>
      </c>
      <c r="M100" s="75">
        <v>44459</v>
      </c>
      <c r="N100" s="23"/>
      <c r="O100" s="61"/>
      <c r="P100" s="75">
        <f>M100</f>
        <v>44459</v>
      </c>
      <c r="Q100" s="44"/>
      <c r="R100" s="44">
        <f t="shared" si="30"/>
        <v>680728</v>
      </c>
      <c r="S100" s="56">
        <f t="shared" si="45"/>
        <v>5.1874993951214518E-2</v>
      </c>
      <c r="T100" s="44"/>
      <c r="U100" s="44"/>
      <c r="V100" s="62">
        <f t="shared" si="46"/>
        <v>0</v>
      </c>
      <c r="W100" s="44"/>
      <c r="X100" s="39">
        <f t="shared" si="47"/>
        <v>13122469</v>
      </c>
      <c r="Y100" s="48"/>
      <c r="Z100" s="51">
        <f>Z99+$AA$41</f>
        <v>51.299999999999947</v>
      </c>
      <c r="AA100" s="25">
        <f>AA99+AB100*$AA$41</f>
        <v>19.518386860015575</v>
      </c>
      <c r="AB100" s="26">
        <f>-$AC$35*AA99*AC99</f>
        <v>-0.34082012627590924</v>
      </c>
      <c r="AC100" s="25">
        <f>AC99+AD100*$AA$41</f>
        <v>0.95771620998442342</v>
      </c>
      <c r="AD100" s="27">
        <f>$AC$35*AA99*AC99-$AC$36*AC99</f>
        <v>-0.20930220865601051</v>
      </c>
      <c r="AE100" s="33"/>
      <c r="AF100" s="51">
        <f>AF99+$AG$41</f>
        <v>21.089999999999996</v>
      </c>
      <c r="AG100" s="80">
        <f>AG99+AH100*$AG$41</f>
        <v>49.961223192461865</v>
      </c>
      <c r="AH100" s="26">
        <f>-$AI$35*AG99*AI99</f>
        <v>-1.9367779542422778E-2</v>
      </c>
      <c r="AI100" s="25">
        <f>AI99+AJ100*$AG$41</f>
        <v>2.241354922788049E-2</v>
      </c>
      <c r="AJ100" s="27">
        <f>$AI$35*AG99*AI99-$AI$36*AI99</f>
        <v>1.0692908128941954E-2</v>
      </c>
      <c r="AK100" s="36"/>
      <c r="AL100" s="51">
        <f>AL99+$AM$41</f>
        <v>28.5</v>
      </c>
      <c r="AM100" s="25">
        <f>AM99+AN100*$AM$41</f>
        <v>49.987414955429095</v>
      </c>
      <c r="AN100" s="26">
        <f>-$AO$35*AM99*AO99</f>
        <v>-3.105041058958191E-3</v>
      </c>
      <c r="AO100" s="25">
        <f>AO99+AP100*$AM$41</f>
        <v>3.7955451076228004E-3</v>
      </c>
      <c r="AP100" s="27">
        <f>$AO$35*AM99*AO99-$AO$36*AO99</f>
        <v>6.8947612864958584E-4</v>
      </c>
      <c r="AQ100" s="5"/>
      <c r="AR100" s="51">
        <f>AR99+$AS$41</f>
        <v>13.68000000000001</v>
      </c>
      <c r="AS100" s="46"/>
      <c r="AT100" s="46"/>
      <c r="AU100" s="63">
        <v>0</v>
      </c>
      <c r="AV100" s="46"/>
      <c r="AW100" s="30"/>
      <c r="AX100" s="19">
        <f>AX99+$AS$41</f>
        <v>13.68000000000001</v>
      </c>
      <c r="AY100" s="46"/>
      <c r="AZ100" s="46"/>
      <c r="BA100" s="63"/>
      <c r="BB100" s="46"/>
      <c r="BC100" s="36"/>
      <c r="BD100" s="19">
        <f>BD99+$BE$41</f>
        <v>11.399999999999991</v>
      </c>
      <c r="BE100" s="46"/>
      <c r="BF100" s="46"/>
      <c r="BG100" s="63"/>
      <c r="BH100" s="46"/>
      <c r="BI100" s="73"/>
      <c r="BJ100" s="19">
        <f>BJ99+$BK$41</f>
        <v>26.220000000000034</v>
      </c>
      <c r="BK100" s="46"/>
      <c r="BL100" s="46"/>
      <c r="BM100" s="63"/>
      <c r="BN100" s="46"/>
      <c r="BO100" s="73"/>
      <c r="BP100" s="19">
        <f>BP99+$BK$41</f>
        <v>26.220000000000034</v>
      </c>
      <c r="BQ100" s="46"/>
      <c r="BR100" s="46"/>
      <c r="BS100" s="63"/>
      <c r="BT100" s="46"/>
      <c r="BU100" s="99"/>
      <c r="BV100" s="19">
        <f>BV99+$BK$41</f>
        <v>26.220000000000034</v>
      </c>
      <c r="BW100" s="46"/>
      <c r="BX100" s="46"/>
      <c r="BY100" s="63"/>
      <c r="BZ100" s="46"/>
      <c r="CA100" s="30"/>
      <c r="CB100" s="21">
        <f>CB99+$AA$41</f>
        <v>51.299999999999947</v>
      </c>
      <c r="CC100" s="64">
        <f>AC103</f>
        <v>0.54423416534859181</v>
      </c>
      <c r="CD100" s="64">
        <f>AI103</f>
        <v>4.0124488539541883E-2</v>
      </c>
      <c r="CE100" s="64">
        <f>AO103</f>
        <v>5.0500914085441218E-3</v>
      </c>
      <c r="CF100" s="63">
        <f>AU103</f>
        <v>0</v>
      </c>
      <c r="CG100" s="63">
        <f>BA103</f>
        <v>0</v>
      </c>
      <c r="CH100" s="63">
        <f>BG103</f>
        <v>0</v>
      </c>
      <c r="CI100" s="63">
        <f>BM103</f>
        <v>0</v>
      </c>
      <c r="CJ100" s="63">
        <f>BS103</f>
        <v>0</v>
      </c>
      <c r="CK100" s="64">
        <f>SUM(CC100:CJ100)</f>
        <v>0.58940874529667786</v>
      </c>
      <c r="CL100" s="36"/>
    </row>
    <row r="101" spans="2:90" x14ac:dyDescent="0.65">
      <c r="B101" s="45">
        <v>43950</v>
      </c>
      <c r="C101" s="39">
        <f t="shared" si="52"/>
        <v>234</v>
      </c>
      <c r="D101" s="47">
        <v>13929</v>
      </c>
      <c r="E101" s="52">
        <f t="shared" si="48"/>
        <v>8.4801071504672615E-2</v>
      </c>
      <c r="F101" s="39">
        <f t="shared" si="49"/>
        <v>3709</v>
      </c>
      <c r="G101" s="47">
        <v>164255</v>
      </c>
      <c r="H101" s="47">
        <f t="shared" si="50"/>
        <v>13</v>
      </c>
      <c r="I101" s="47">
        <v>389</v>
      </c>
      <c r="J101" s="53">
        <f t="shared" si="51"/>
        <v>2.7927345825256657E-2</v>
      </c>
      <c r="L101" s="28">
        <v>90</v>
      </c>
      <c r="M101" s="75">
        <v>44466</v>
      </c>
      <c r="N101" s="23"/>
      <c r="O101" s="61"/>
      <c r="P101" s="75">
        <f>M101</f>
        <v>44466</v>
      </c>
      <c r="Q101" s="44"/>
      <c r="R101" s="44">
        <f t="shared" si="30"/>
        <v>680728</v>
      </c>
      <c r="S101" s="56">
        <f t="shared" si="45"/>
        <v>5.1874993951214518E-2</v>
      </c>
      <c r="T101" s="44"/>
      <c r="U101" s="44"/>
      <c r="V101" s="62">
        <f t="shared" si="46"/>
        <v>0</v>
      </c>
      <c r="W101" s="44"/>
      <c r="X101" s="39">
        <f t="shared" si="47"/>
        <v>13122469</v>
      </c>
      <c r="Y101" s="48"/>
      <c r="Z101" s="51">
        <f>Z100+$AA$41</f>
        <v>52.199999999999946</v>
      </c>
      <c r="AA101" s="25">
        <f>AA100+AB101*$AA$41</f>
        <v>19.266030340919691</v>
      </c>
      <c r="AB101" s="26">
        <f>-$AC$35*AA100*AC100</f>
        <v>-0.28039613232875826</v>
      </c>
      <c r="AC101" s="25">
        <f>AC100+AD101*$AA$41</f>
        <v>0.79633932636703497</v>
      </c>
      <c r="AD101" s="27">
        <f>$AC$35*AA100*AC100-$AC$36*AC100</f>
        <v>-0.17930764846376496</v>
      </c>
      <c r="AE101" s="33"/>
      <c r="AF101" s="51">
        <f>AF100+$AG$41</f>
        <v>21.459999999999997</v>
      </c>
      <c r="AG101" s="80">
        <f>AG100+AH101*$AG$41</f>
        <v>49.952522281694961</v>
      </c>
      <c r="AH101" s="26">
        <f>-$AI$35*AG100*AI100</f>
        <v>-2.3515975045696743E-2</v>
      </c>
      <c r="AI101" s="25">
        <f>AI100+AJ101*$AG$41</f>
        <v>2.7216743784059867E-2</v>
      </c>
      <c r="AJ101" s="27">
        <f>$AI$35*AG100*AI100-$AI$36*AI100</f>
        <v>1.2981606908592912E-2</v>
      </c>
      <c r="AK101" s="36"/>
      <c r="AL101" s="51">
        <f>AL100+$AM$41</f>
        <v>29</v>
      </c>
      <c r="AM101" s="25">
        <f>AM100+AN101*$AM$41</f>
        <v>49.985707390034605</v>
      </c>
      <c r="AN101" s="26">
        <f>-$AO$35*AM100*AO100</f>
        <v>-3.4151307889822144E-3</v>
      </c>
      <c r="AO101" s="25">
        <f>AO100+AP101*$AM$41</f>
        <v>4.1746697144459275E-3</v>
      </c>
      <c r="AP101" s="27">
        <f>$AO$35*AM100*AO100-$AO$36*AO100</f>
        <v>7.5824921364625424E-4</v>
      </c>
      <c r="AQ101" s="5"/>
      <c r="AR101" s="51">
        <f>AR100+$AS$41</f>
        <v>13.920000000000011</v>
      </c>
      <c r="AS101" s="46"/>
      <c r="AT101" s="46"/>
      <c r="AU101" s="63">
        <v>0</v>
      </c>
      <c r="AV101" s="46"/>
      <c r="AW101" s="30"/>
      <c r="AX101" s="19">
        <f>AX100+$AS$41</f>
        <v>13.920000000000011</v>
      </c>
      <c r="AY101" s="46"/>
      <c r="AZ101" s="46"/>
      <c r="BA101" s="63"/>
      <c r="BB101" s="46"/>
      <c r="BC101" s="36"/>
      <c r="BD101" s="19">
        <f>BD100+$BE$41</f>
        <v>11.599999999999991</v>
      </c>
      <c r="BE101" s="46"/>
      <c r="BF101" s="46"/>
      <c r="BG101" s="63"/>
      <c r="BH101" s="46"/>
      <c r="BI101" s="73"/>
      <c r="BJ101" s="19">
        <f>BJ100+$BK$41</f>
        <v>26.680000000000035</v>
      </c>
      <c r="BK101" s="46"/>
      <c r="BL101" s="46"/>
      <c r="BM101" s="63"/>
      <c r="BN101" s="46"/>
      <c r="BO101" s="73"/>
      <c r="BP101" s="19">
        <f>BP100+$BK$41</f>
        <v>26.680000000000035</v>
      </c>
      <c r="BQ101" s="46"/>
      <c r="BR101" s="46"/>
      <c r="BS101" s="63"/>
      <c r="BT101" s="46"/>
      <c r="BU101" s="99"/>
      <c r="BV101" s="19">
        <f>BV100+$BK$41</f>
        <v>26.680000000000035</v>
      </c>
      <c r="BW101" s="46"/>
      <c r="BX101" s="46"/>
      <c r="BY101" s="63"/>
      <c r="BZ101" s="46"/>
      <c r="CA101" s="30"/>
      <c r="CB101" s="21">
        <f>CB100+$AA$41</f>
        <v>52.199999999999946</v>
      </c>
      <c r="CC101" s="64">
        <f>AC104</f>
        <v>0.44790728360605836</v>
      </c>
      <c r="CD101" s="64">
        <f>AI104</f>
        <v>4.871311026723342E-2</v>
      </c>
      <c r="CE101" s="64">
        <f>AO104</f>
        <v>5.5542716979266396E-3</v>
      </c>
      <c r="CF101" s="63">
        <f>AU104</f>
        <v>0</v>
      </c>
      <c r="CG101" s="63">
        <f>BA104</f>
        <v>0</v>
      </c>
      <c r="CH101" s="63">
        <f>BG104</f>
        <v>0</v>
      </c>
      <c r="CI101" s="63">
        <f>BM104</f>
        <v>0</v>
      </c>
      <c r="CJ101" s="63">
        <f>BS104</f>
        <v>0</v>
      </c>
      <c r="CK101" s="64">
        <f>SUM(CC101:CJ101)</f>
        <v>0.50217466557121837</v>
      </c>
      <c r="CL101" s="75">
        <f>P32</f>
        <v>43983</v>
      </c>
    </row>
    <row r="102" spans="2:90" x14ac:dyDescent="0.65">
      <c r="B102" s="45">
        <v>43951</v>
      </c>
      <c r="C102" s="39">
        <f t="shared" si="52"/>
        <v>191</v>
      </c>
      <c r="D102" s="47">
        <v>14120</v>
      </c>
      <c r="E102" s="52">
        <f t="shared" si="48"/>
        <v>8.5261066729465179E-2</v>
      </c>
      <c r="F102" s="39">
        <f t="shared" si="49"/>
        <v>1354</v>
      </c>
      <c r="G102" s="47">
        <v>165609</v>
      </c>
      <c r="H102" s="47">
        <f t="shared" si="50"/>
        <v>26</v>
      </c>
      <c r="I102" s="47">
        <v>415</v>
      </c>
      <c r="J102" s="53">
        <f t="shared" si="51"/>
        <v>2.9390934844192633E-2</v>
      </c>
      <c r="L102" s="28">
        <v>91</v>
      </c>
      <c r="M102" s="75">
        <v>44473</v>
      </c>
      <c r="N102" s="23"/>
      <c r="O102" s="61"/>
      <c r="P102" s="75">
        <f>M102</f>
        <v>44473</v>
      </c>
      <c r="Q102" s="44"/>
      <c r="R102" s="44">
        <f t="shared" si="30"/>
        <v>680728</v>
      </c>
      <c r="S102" s="56">
        <f t="shared" ref="S102:S136" si="53">R102/X102</f>
        <v>5.1874993951214518E-2</v>
      </c>
      <c r="T102" s="44"/>
      <c r="U102" s="44"/>
      <c r="V102" s="62">
        <f t="shared" ref="V102:V136" si="54">U102/R102</f>
        <v>0</v>
      </c>
      <c r="W102" s="44"/>
      <c r="X102" s="39">
        <f t="shared" ref="X102:X136" si="55">X101+W102</f>
        <v>13122469</v>
      </c>
      <c r="Y102" s="48"/>
      <c r="Z102" s="51">
        <f>Z101+$AA$41</f>
        <v>53.099999999999945</v>
      </c>
      <c r="AA102" s="25">
        <f>AA101+AB102*$AA$41</f>
        <v>19.05890932300305</v>
      </c>
      <c r="AB102" s="26">
        <f>-$AC$35*AA101*AC101</f>
        <v>-0.23013446435182264</v>
      </c>
      <c r="AC102" s="25">
        <f>AC101+AD102*$AA$41</f>
        <v>0.65944175529311622</v>
      </c>
      <c r="AD102" s="27">
        <f>$AC$35*AA101*AC101-$AC$36*AC101</f>
        <v>-0.15210841230435415</v>
      </c>
      <c r="AE102" s="33"/>
      <c r="AF102" s="51">
        <f>AF101+$AG$41</f>
        <v>21.83</v>
      </c>
      <c r="AG102" s="80">
        <f>AG101+AH102*$AG$41</f>
        <v>49.941958617042566</v>
      </c>
      <c r="AH102" s="26">
        <f>-$AI$35*AG101*AI101</f>
        <v>-2.8550445006477104E-2</v>
      </c>
      <c r="AI102" s="25">
        <f>AI101+AJ102*$AG$41</f>
        <v>3.3047416692408384E-2</v>
      </c>
      <c r="AJ102" s="27">
        <f>$AI$35*AG101*AI101-$AI$36*AI101</f>
        <v>1.575857542796897E-2</v>
      </c>
      <c r="AK102" s="36"/>
      <c r="AL102" s="51">
        <f>AL101+$AM$41</f>
        <v>29.5</v>
      </c>
      <c r="AM102" s="25">
        <f>AM101+AN102*$AM$41</f>
        <v>49.98382932566544</v>
      </c>
      <c r="AN102" s="26">
        <f>-$AO$35*AM101*AO101</f>
        <v>-3.7561287383340016E-3</v>
      </c>
      <c r="AO102" s="25">
        <f>AO101+AP102*$AM$41</f>
        <v>4.5915996835568535E-3</v>
      </c>
      <c r="AP102" s="27">
        <f>$AO$35*AM101*AO101-$AO$36*AO101</f>
        <v>8.3385993822185237E-4</v>
      </c>
      <c r="AQ102" s="5"/>
      <c r="AR102" s="51">
        <f>AR101+$AS$41</f>
        <v>14.160000000000011</v>
      </c>
      <c r="AS102" s="46"/>
      <c r="AT102" s="46"/>
      <c r="AU102" s="63">
        <v>0</v>
      </c>
      <c r="AV102" s="46"/>
      <c r="AW102" s="30"/>
      <c r="AX102" s="19">
        <f>AX101+$AS$41</f>
        <v>14.160000000000011</v>
      </c>
      <c r="AY102" s="46"/>
      <c r="AZ102" s="46"/>
      <c r="BA102" s="63"/>
      <c r="BB102" s="46"/>
      <c r="BC102" s="36"/>
      <c r="BD102" s="19">
        <f>BD101+$BE$41</f>
        <v>11.79999999999999</v>
      </c>
      <c r="BE102" s="46"/>
      <c r="BF102" s="46"/>
      <c r="BG102" s="63"/>
      <c r="BH102" s="46"/>
      <c r="BI102" s="73"/>
      <c r="BJ102" s="19">
        <f>BJ101+$BK$41</f>
        <v>27.140000000000036</v>
      </c>
      <c r="BK102" s="46"/>
      <c r="BL102" s="46"/>
      <c r="BM102" s="63"/>
      <c r="BN102" s="46"/>
      <c r="BO102" s="73"/>
      <c r="BP102" s="19">
        <f>BP101+$BK$41</f>
        <v>27.140000000000036</v>
      </c>
      <c r="BQ102" s="46"/>
      <c r="BR102" s="46"/>
      <c r="BS102" s="63"/>
      <c r="BT102" s="46"/>
      <c r="BU102" s="99"/>
      <c r="BV102" s="19">
        <f>BV101+$BK$41</f>
        <v>27.140000000000036</v>
      </c>
      <c r="BW102" s="46"/>
      <c r="BX102" s="46"/>
      <c r="BY102" s="63"/>
      <c r="BZ102" s="46"/>
      <c r="CA102" s="30"/>
      <c r="CB102" s="21">
        <f>CB101+$AA$41</f>
        <v>53.099999999999945</v>
      </c>
      <c r="CC102" s="64">
        <f>AC105</f>
        <v>0.36779062434060872</v>
      </c>
      <c r="CD102" s="64">
        <f>AI105</f>
        <v>5.9134229268247268E-2</v>
      </c>
      <c r="CE102" s="64">
        <f>AO105</f>
        <v>6.1086737077712021E-3</v>
      </c>
      <c r="CF102" s="63">
        <f>AU105</f>
        <v>0</v>
      </c>
      <c r="CG102" s="63">
        <f>BA105</f>
        <v>0</v>
      </c>
      <c r="CH102" s="63">
        <f>BG105</f>
        <v>0</v>
      </c>
      <c r="CI102" s="63">
        <f>BM105</f>
        <v>0</v>
      </c>
      <c r="CJ102" s="63">
        <f>BS105</f>
        <v>0</v>
      </c>
      <c r="CK102" s="64">
        <f>SUM(CC102:CJ102)</f>
        <v>0.4330335273166272</v>
      </c>
      <c r="CL102" s="36"/>
    </row>
    <row r="103" spans="2:90" x14ac:dyDescent="0.65">
      <c r="B103" s="45">
        <v>43952</v>
      </c>
      <c r="C103" s="39">
        <f t="shared" si="52"/>
        <v>263</v>
      </c>
      <c r="D103" s="47">
        <v>14383</v>
      </c>
      <c r="E103" s="52">
        <f t="shared" si="48"/>
        <v>8.2589721504450181E-2</v>
      </c>
      <c r="F103" s="39">
        <f t="shared" si="49"/>
        <v>8541</v>
      </c>
      <c r="G103" s="47">
        <v>174150</v>
      </c>
      <c r="H103" s="47">
        <f t="shared" si="50"/>
        <v>17</v>
      </c>
      <c r="I103" s="47">
        <v>432</v>
      </c>
      <c r="J103" s="53">
        <f t="shared" si="51"/>
        <v>3.0035458527428213E-2</v>
      </c>
      <c r="L103" s="28">
        <v>92</v>
      </c>
      <c r="M103" s="75">
        <v>44480</v>
      </c>
      <c r="N103" s="23"/>
      <c r="O103" s="61"/>
      <c r="P103" s="75">
        <f>M103</f>
        <v>44480</v>
      </c>
      <c r="Q103" s="44"/>
      <c r="R103" s="44">
        <f t="shared" si="30"/>
        <v>680728</v>
      </c>
      <c r="S103" s="56">
        <f t="shared" si="53"/>
        <v>5.1874993951214518E-2</v>
      </c>
      <c r="T103" s="44"/>
      <c r="U103" s="44"/>
      <c r="V103" s="62">
        <f t="shared" si="54"/>
        <v>0</v>
      </c>
      <c r="W103" s="44"/>
      <c r="X103" s="39">
        <f t="shared" si="55"/>
        <v>13122469</v>
      </c>
      <c r="Y103" s="48"/>
      <c r="Z103" s="51">
        <f>Z102+$AA$41</f>
        <v>53.999999999999943</v>
      </c>
      <c r="AA103" s="25">
        <f>AA102+AB103*$AA$41</f>
        <v>18.889238074660948</v>
      </c>
      <c r="AB103" s="26">
        <f>-$AC$35*AA102*AC102</f>
        <v>-0.18852360926900202</v>
      </c>
      <c r="AC103" s="25">
        <f>AC102+AD103*$AA$41</f>
        <v>0.54423416534859181</v>
      </c>
      <c r="AD103" s="27">
        <f>$AC$35*AA102*AC102-$AC$36*AC102</f>
        <v>-0.12800843327169376</v>
      </c>
      <c r="AE103" s="33"/>
      <c r="AF103" s="51">
        <f>AF102+$AG$41</f>
        <v>22.2</v>
      </c>
      <c r="AG103" s="80">
        <f>AG102+AH103*$AG$41</f>
        <v>49.929134599432622</v>
      </c>
      <c r="AH103" s="26">
        <f>-$AI$35*AG102*AI102</f>
        <v>-3.4659507053900848E-2</v>
      </c>
      <c r="AI103" s="25">
        <f>AI102+AJ103*$AG$41</f>
        <v>4.0124488539541883E-2</v>
      </c>
      <c r="AJ103" s="27">
        <f>$AI$35*AG102*AI102-$AI$36*AI102</f>
        <v>1.9127221208468909E-2</v>
      </c>
      <c r="AK103" s="36"/>
      <c r="AL103" s="51">
        <f>AL102+$AM$41</f>
        <v>30</v>
      </c>
      <c r="AM103" s="25">
        <f>AM102+AN103*$AM$41</f>
        <v>49.98176377405121</v>
      </c>
      <c r="AN103" s="26">
        <f>-$AO$35*AM102*AO102</f>
        <v>-4.1311032284643339E-3</v>
      </c>
      <c r="AO103" s="25">
        <f>AO102+AP103*$AM$41</f>
        <v>5.0500914085441218E-3</v>
      </c>
      <c r="AP103" s="27">
        <f>$AO$35*AM102*AO102-$AO$36*AO102</f>
        <v>9.1698344997453649E-4</v>
      </c>
      <c r="AQ103" s="5"/>
      <c r="AR103" s="51">
        <f>AR102+$AS$41</f>
        <v>14.400000000000011</v>
      </c>
      <c r="AS103" s="46"/>
      <c r="AT103" s="46"/>
      <c r="AU103" s="63">
        <v>0</v>
      </c>
      <c r="AV103" s="46"/>
      <c r="AW103" s="30"/>
      <c r="AX103" s="19">
        <f>AX102+$AS$41</f>
        <v>14.400000000000011</v>
      </c>
      <c r="AY103" s="46"/>
      <c r="AZ103" s="46"/>
      <c r="BA103" s="63"/>
      <c r="BB103" s="46"/>
      <c r="BC103" s="36"/>
      <c r="BD103" s="19">
        <f>BD102+$BE$41</f>
        <v>11.999999999999989</v>
      </c>
      <c r="BE103" s="46"/>
      <c r="BF103" s="46"/>
      <c r="BG103" s="63"/>
      <c r="BH103" s="46"/>
      <c r="BI103" s="73"/>
      <c r="BJ103" s="19">
        <f>BJ102+$BK$41</f>
        <v>27.600000000000037</v>
      </c>
      <c r="BK103" s="46"/>
      <c r="BL103" s="46"/>
      <c r="BM103" s="63"/>
      <c r="BN103" s="46"/>
      <c r="BO103" s="73"/>
      <c r="BP103" s="19">
        <f>BP102+$BK$41</f>
        <v>27.600000000000037</v>
      </c>
      <c r="BQ103" s="46"/>
      <c r="BR103" s="46"/>
      <c r="BS103" s="63"/>
      <c r="BT103" s="46"/>
      <c r="BU103" s="99"/>
      <c r="BV103" s="19">
        <f>BV102+$BK$41</f>
        <v>27.600000000000037</v>
      </c>
      <c r="BW103" s="46"/>
      <c r="BX103" s="46"/>
      <c r="BY103" s="63"/>
      <c r="BZ103" s="46"/>
      <c r="CA103" s="30"/>
      <c r="CB103" s="21">
        <f>CB102+$AA$41</f>
        <v>53.999999999999943</v>
      </c>
      <c r="CC103" s="64">
        <f>AC106</f>
        <v>0.3014413916982821</v>
      </c>
      <c r="CD103" s="64">
        <f>AI106</f>
        <v>7.1776041339149846E-2</v>
      </c>
      <c r="CE103" s="64">
        <f>AO106</f>
        <v>6.7182762347863488E-3</v>
      </c>
      <c r="CF103" s="63">
        <f>AU106</f>
        <v>0</v>
      </c>
      <c r="CG103" s="63">
        <f>BA106</f>
        <v>0</v>
      </c>
      <c r="CH103" s="63">
        <f>BG106</f>
        <v>0</v>
      </c>
      <c r="CI103" s="63">
        <f>BM106</f>
        <v>0</v>
      </c>
      <c r="CJ103" s="63">
        <f>BS106</f>
        <v>0</v>
      </c>
      <c r="CK103" s="64">
        <f>SUM(CC103:CJ103)</f>
        <v>0.37993570927221826</v>
      </c>
      <c r="CL103" s="36"/>
    </row>
    <row r="104" spans="2:90" x14ac:dyDescent="0.65">
      <c r="B104" s="45">
        <v>43953</v>
      </c>
      <c r="C104" s="39">
        <f t="shared" ref="C104:C142" si="56">D104-D103</f>
        <v>294</v>
      </c>
      <c r="D104" s="47">
        <v>14677</v>
      </c>
      <c r="E104" s="52">
        <f t="shared" ref="E104:E139" si="57">IF(D104="","",D104/G104)</f>
        <v>8.0852986057170562E-2</v>
      </c>
      <c r="F104" s="39">
        <f t="shared" ref="F104:F139" si="58">IF(G104="","",G104-G103)</f>
        <v>7377</v>
      </c>
      <c r="G104" s="47">
        <v>181527</v>
      </c>
      <c r="H104" s="47">
        <f>I104-I103</f>
        <v>26</v>
      </c>
      <c r="I104" s="47">
        <v>458</v>
      </c>
      <c r="J104" s="53">
        <f t="shared" ref="J104:J139" si="59">IF(D104="","",I104/D104)</f>
        <v>3.1205287184029432E-2</v>
      </c>
      <c r="L104" s="28">
        <v>93</v>
      </c>
      <c r="M104" s="75">
        <v>44487</v>
      </c>
      <c r="N104" s="23"/>
      <c r="O104" s="61"/>
      <c r="P104" s="75">
        <f>M104</f>
        <v>44487</v>
      </c>
      <c r="Q104" s="44"/>
      <c r="R104" s="44">
        <f t="shared" si="30"/>
        <v>680728</v>
      </c>
      <c r="S104" s="56">
        <f t="shared" si="53"/>
        <v>5.1874993951214518E-2</v>
      </c>
      <c r="T104" s="44"/>
      <c r="U104" s="44"/>
      <c r="V104" s="62">
        <f t="shared" si="54"/>
        <v>0</v>
      </c>
      <c r="W104" s="44"/>
      <c r="X104" s="39">
        <f t="shared" si="55"/>
        <v>13122469</v>
      </c>
      <c r="Y104" s="48"/>
      <c r="Z104" s="51">
        <f>Z103+$AA$41</f>
        <v>54.899999999999942</v>
      </c>
      <c r="AA104" s="25">
        <f>AA103+AB104*$AA$41</f>
        <v>18.75045579697289</v>
      </c>
      <c r="AB104" s="26">
        <f>-$AC$35*AA103*AC103</f>
        <v>-0.15420253076450915</v>
      </c>
      <c r="AC104" s="25">
        <f>AC103+AD104*$AA$41</f>
        <v>0.44790728360605836</v>
      </c>
      <c r="AD104" s="27">
        <f>$AC$35*AA103*AC103-$AC$36*AC103</f>
        <v>-0.10702986860281491</v>
      </c>
      <c r="AE104" s="33"/>
      <c r="AF104" s="51">
        <f>AF103+$AG$41</f>
        <v>22.57</v>
      </c>
      <c r="AG104" s="80">
        <f>AG103+AH104*$AG$41</f>
        <v>49.913568329147907</v>
      </c>
      <c r="AH104" s="26">
        <f>-$AI$35*AG103*AI103</f>
        <v>-4.2071000769507746E-2</v>
      </c>
      <c r="AI104" s="25">
        <f>AI103+AJ104*$AG$41</f>
        <v>4.871311026723342E-2</v>
      </c>
      <c r="AJ104" s="27">
        <f>$AI$35*AG103*AI103-$AI$36*AI103</f>
        <v>2.3212491155923061E-2</v>
      </c>
      <c r="AK104" s="36"/>
      <c r="AL104" s="51">
        <f>AL103+$AM$41</f>
        <v>30.5</v>
      </c>
      <c r="AM104" s="25">
        <f>AM103+AN104*$AM$41</f>
        <v>49.979492061768838</v>
      </c>
      <c r="AN104" s="26">
        <f>-$AO$35*AM103*AO103</f>
        <v>-4.5434245647459209E-3</v>
      </c>
      <c r="AO104" s="25">
        <f>AO103+AP104*$AM$41</f>
        <v>5.5542716979266396E-3</v>
      </c>
      <c r="AP104" s="27">
        <f>$AO$35*AM103*AO103-$AO$36*AO103</f>
        <v>1.0083605787650361E-3</v>
      </c>
      <c r="AQ104" s="5"/>
      <c r="AR104" s="51">
        <f>AR103+$AS$41</f>
        <v>14.640000000000011</v>
      </c>
      <c r="AS104" s="46"/>
      <c r="AT104" s="46"/>
      <c r="AU104" s="63">
        <v>0</v>
      </c>
      <c r="AV104" s="46"/>
      <c r="AW104" s="30"/>
      <c r="AX104" s="19">
        <f>AX103+$AS$41</f>
        <v>14.640000000000011</v>
      </c>
      <c r="AY104" s="46"/>
      <c r="AZ104" s="46"/>
      <c r="BA104" s="63"/>
      <c r="BB104" s="46"/>
      <c r="BC104" s="36"/>
      <c r="BD104" s="19">
        <f>BD103+$BE$41</f>
        <v>12.199999999999989</v>
      </c>
      <c r="BE104" s="46"/>
      <c r="BF104" s="46"/>
      <c r="BG104" s="63"/>
      <c r="BH104" s="46"/>
      <c r="BI104" s="73"/>
      <c r="BJ104" s="19">
        <f>BJ103+$BK$41</f>
        <v>28.060000000000038</v>
      </c>
      <c r="BK104" s="46"/>
      <c r="BL104" s="46"/>
      <c r="BM104" s="63"/>
      <c r="BN104" s="46"/>
      <c r="BO104" s="73"/>
      <c r="BP104" s="19">
        <f>BP103+$BK$41</f>
        <v>28.060000000000038</v>
      </c>
      <c r="BQ104" s="46"/>
      <c r="BR104" s="46"/>
      <c r="BS104" s="63"/>
      <c r="BT104" s="46"/>
      <c r="BU104" s="99"/>
      <c r="BV104" s="19">
        <f>BV103+$BK$41</f>
        <v>28.060000000000038</v>
      </c>
      <c r="BW104" s="46"/>
      <c r="BX104" s="46"/>
      <c r="BY104" s="63"/>
      <c r="BZ104" s="46"/>
      <c r="CA104" s="30"/>
      <c r="CB104" s="21">
        <f>CB103+$AA$41</f>
        <v>54.899999999999942</v>
      </c>
      <c r="CC104" s="64">
        <f>AC107</f>
        <v>0.24668495253965636</v>
      </c>
      <c r="CD104" s="64">
        <f>AI107</f>
        <v>8.7107655221790772E-2</v>
      </c>
      <c r="CE104" s="64">
        <f>AO107</f>
        <v>7.3885466574822607E-3</v>
      </c>
      <c r="CF104" s="63">
        <f>AU107</f>
        <v>0</v>
      </c>
      <c r="CG104" s="63">
        <f>BA107</f>
        <v>0</v>
      </c>
      <c r="CH104" s="63">
        <f>BG107</f>
        <v>0</v>
      </c>
      <c r="CI104" s="63">
        <f>BM107</f>
        <v>0</v>
      </c>
      <c r="CJ104" s="63">
        <f>BS107</f>
        <v>0</v>
      </c>
      <c r="CK104" s="64">
        <f>SUM(CC104:CJ104)</f>
        <v>0.34118115441892943</v>
      </c>
      <c r="CL104" s="75">
        <f>P33</f>
        <v>43990</v>
      </c>
    </row>
    <row r="105" spans="2:90" x14ac:dyDescent="0.65">
      <c r="B105" s="45">
        <v>43954</v>
      </c>
      <c r="C105" s="39">
        <f t="shared" si="56"/>
        <v>218</v>
      </c>
      <c r="D105" s="47">
        <v>14895</v>
      </c>
      <c r="E105" s="52">
        <f t="shared" si="57"/>
        <v>8.1281957533656024E-2</v>
      </c>
      <c r="F105" s="39">
        <f t="shared" si="58"/>
        <v>1724</v>
      </c>
      <c r="G105" s="47">
        <v>183251</v>
      </c>
      <c r="H105" s="47">
        <f t="shared" ref="H105:H149" si="60">I105-I104</f>
        <v>34</v>
      </c>
      <c r="I105" s="47">
        <v>492</v>
      </c>
      <c r="J105" s="53">
        <f t="shared" si="59"/>
        <v>3.3031218529707959E-2</v>
      </c>
      <c r="L105" s="28">
        <v>94</v>
      </c>
      <c r="M105" s="75">
        <v>44494</v>
      </c>
      <c r="N105" s="23"/>
      <c r="O105" s="61"/>
      <c r="P105" s="75">
        <f>M105</f>
        <v>44494</v>
      </c>
      <c r="Q105" s="44"/>
      <c r="R105" s="44">
        <f t="shared" si="30"/>
        <v>680728</v>
      </c>
      <c r="S105" s="56">
        <f t="shared" si="53"/>
        <v>5.1874993951214518E-2</v>
      </c>
      <c r="T105" s="44"/>
      <c r="U105" s="44"/>
      <c r="V105" s="62">
        <f t="shared" si="54"/>
        <v>0</v>
      </c>
      <c r="W105" s="44"/>
      <c r="X105" s="39">
        <f t="shared" si="55"/>
        <v>13122469</v>
      </c>
      <c r="Y105" s="48"/>
      <c r="Z105" s="51">
        <f>Z104+$AA$41</f>
        <v>55.79999999999994</v>
      </c>
      <c r="AA105" s="25">
        <f>AA104+AB105*$AA$41</f>
        <v>18.637076509720522</v>
      </c>
      <c r="AB105" s="26">
        <f>-$AC$35*AA104*AC104</f>
        <v>-0.12597698583596395</v>
      </c>
      <c r="AC105" s="25">
        <f>AC104+AD105*$AA$41</f>
        <v>0.36779062434060872</v>
      </c>
      <c r="AD105" s="27">
        <f>$AC$35*AA104*AC104-$AC$36*AC104</f>
        <v>-8.9018510294944064E-2</v>
      </c>
      <c r="AE105" s="33"/>
      <c r="AF105" s="51">
        <f>AF104+$AG$41</f>
        <v>22.94</v>
      </c>
      <c r="AG105" s="80">
        <f>AG104+AH105*$AG$41</f>
        <v>49.894676000271424</v>
      </c>
      <c r="AH105" s="26">
        <f>-$AI$35*AG104*AI104</f>
        <v>-5.1060348314826316E-2</v>
      </c>
      <c r="AI105" s="25">
        <f>AI104+AJ105*$AG$41</f>
        <v>5.9134229268247268E-2</v>
      </c>
      <c r="AJ105" s="27">
        <f>$AI$35*AG104*AI104-$AI$36*AI104</f>
        <v>2.8165186489226609E-2</v>
      </c>
      <c r="AK105" s="36"/>
      <c r="AL105" s="51">
        <f>AL104+$AM$41</f>
        <v>31</v>
      </c>
      <c r="AM105" s="25">
        <f>AM104+AN105*$AM$41</f>
        <v>49.976993664664718</v>
      </c>
      <c r="AN105" s="26">
        <f>-$AO$35*AM104*AO104</f>
        <v>-4.9967942082377722E-3</v>
      </c>
      <c r="AO105" s="25">
        <f>AO104+AP105*$AM$41</f>
        <v>6.1086737077712021E-3</v>
      </c>
      <c r="AP105" s="27">
        <f>$AO$35*AM104*AO104-$AO$36*AO104</f>
        <v>1.1088040196891246E-3</v>
      </c>
      <c r="AQ105" s="5"/>
      <c r="AR105" s="51">
        <f>AR104+$AS$41</f>
        <v>14.880000000000011</v>
      </c>
      <c r="AS105" s="46"/>
      <c r="AT105" s="46"/>
      <c r="AU105" s="63">
        <v>0</v>
      </c>
      <c r="AV105" s="46"/>
      <c r="AW105" s="30"/>
      <c r="AX105" s="19">
        <f>AX104+$AS$41</f>
        <v>14.880000000000011</v>
      </c>
      <c r="AY105" s="46"/>
      <c r="AZ105" s="46"/>
      <c r="BA105" s="63"/>
      <c r="BB105" s="46"/>
      <c r="BC105" s="36"/>
      <c r="BD105" s="19">
        <f>BD104+$BE$41</f>
        <v>12.399999999999988</v>
      </c>
      <c r="BE105" s="46"/>
      <c r="BF105" s="46"/>
      <c r="BG105" s="63"/>
      <c r="BH105" s="46"/>
      <c r="BI105" s="73"/>
      <c r="BJ105" s="19">
        <f>BJ104+$BK$41</f>
        <v>28.520000000000039</v>
      </c>
      <c r="BK105" s="46"/>
      <c r="BL105" s="46"/>
      <c r="BM105" s="63"/>
      <c r="BN105" s="46"/>
      <c r="BO105" s="73"/>
      <c r="BP105" s="19">
        <f>BP104+$BK$41</f>
        <v>28.520000000000039</v>
      </c>
      <c r="BQ105" s="46"/>
      <c r="BR105" s="46"/>
      <c r="BS105" s="63"/>
      <c r="BT105" s="46"/>
      <c r="BU105" s="99"/>
      <c r="BV105" s="19">
        <f>BV104+$BK$41</f>
        <v>28.520000000000039</v>
      </c>
      <c r="BW105" s="46"/>
      <c r="BX105" s="46"/>
      <c r="BY105" s="63"/>
      <c r="BZ105" s="46"/>
      <c r="CA105" s="30"/>
      <c r="CB105" s="21">
        <f>CB104+$AA$41</f>
        <v>55.79999999999994</v>
      </c>
      <c r="CC105" s="64">
        <f>AC108</f>
        <v>0.20162362856039515</v>
      </c>
      <c r="CD105" s="64">
        <f>AI108</f>
        <v>0.10569533064960457</v>
      </c>
      <c r="CE105" s="64">
        <f>AO108</f>
        <v>8.1254878317509743E-3</v>
      </c>
      <c r="CF105" s="63">
        <f>AU108</f>
        <v>0</v>
      </c>
      <c r="CG105" s="63">
        <f>BA108</f>
        <v>0</v>
      </c>
      <c r="CH105" s="63">
        <f>BG108</f>
        <v>0</v>
      </c>
      <c r="CI105" s="63">
        <f>BM108</f>
        <v>0</v>
      </c>
      <c r="CJ105" s="63">
        <f>BS108</f>
        <v>0</v>
      </c>
      <c r="CK105" s="64">
        <f>SUM(CC105:CJ105)</f>
        <v>0.31544444704175073</v>
      </c>
      <c r="CL105" s="36"/>
    </row>
    <row r="106" spans="2:90" x14ac:dyDescent="0.65">
      <c r="B106" s="45">
        <v>43955</v>
      </c>
      <c r="C106" s="39">
        <f t="shared" si="56"/>
        <v>174</v>
      </c>
      <c r="D106" s="47">
        <v>15069</v>
      </c>
      <c r="E106" s="52">
        <f t="shared" si="57"/>
        <v>8.1636743848395865E-2</v>
      </c>
      <c r="F106" s="39">
        <f t="shared" si="58"/>
        <v>1335</v>
      </c>
      <c r="G106" s="47">
        <v>184586</v>
      </c>
      <c r="H106" s="47">
        <f t="shared" si="60"/>
        <v>18</v>
      </c>
      <c r="I106" s="47">
        <v>510</v>
      </c>
      <c r="J106" s="53">
        <f t="shared" si="59"/>
        <v>3.3844316145729643E-2</v>
      </c>
      <c r="L106" s="28">
        <v>95</v>
      </c>
      <c r="M106" s="75">
        <v>44501</v>
      </c>
      <c r="N106" s="23"/>
      <c r="O106" s="61"/>
      <c r="P106" s="75">
        <f>M106</f>
        <v>44501</v>
      </c>
      <c r="Q106" s="44"/>
      <c r="R106" s="44">
        <f t="shared" si="30"/>
        <v>680728</v>
      </c>
      <c r="S106" s="56">
        <f t="shared" si="53"/>
        <v>5.1874993951214518E-2</v>
      </c>
      <c r="T106" s="44"/>
      <c r="U106" s="44"/>
      <c r="V106" s="62">
        <f t="shared" si="54"/>
        <v>0</v>
      </c>
      <c r="W106" s="44"/>
      <c r="X106" s="39">
        <f t="shared" si="55"/>
        <v>13122469</v>
      </c>
      <c r="Y106" s="48"/>
      <c r="Z106" s="51">
        <f>Z105+$AA$41</f>
        <v>56.699999999999939</v>
      </c>
      <c r="AA106" s="25">
        <f>AA105+AB106*$AA$41</f>
        <v>18.544540192647705</v>
      </c>
      <c r="AB106" s="26">
        <f>-$AC$35*AA105*AC105</f>
        <v>-0.10281813008090705</v>
      </c>
      <c r="AC106" s="25">
        <f>AC105+AD106*$AA$41</f>
        <v>0.3014413916982821</v>
      </c>
      <c r="AD106" s="27">
        <f>$AC$35*AA105*AC105-$AC$36*AC105</f>
        <v>-7.3721369602585116E-2</v>
      </c>
      <c r="AE106" s="33"/>
      <c r="AF106" s="51">
        <f>AF105+$AG$41</f>
        <v>23.310000000000002</v>
      </c>
      <c r="AG106" s="80">
        <f>AG105+AH106*$AG$41</f>
        <v>49.871750745730772</v>
      </c>
      <c r="AH106" s="26">
        <f>-$AI$35*AG105*AI105</f>
        <v>-6.1960147407164275E-2</v>
      </c>
      <c r="AI106" s="25">
        <f>AI105+AJ106*$AG$41</f>
        <v>7.1776041339149846E-2</v>
      </c>
      <c r="AJ106" s="27">
        <f>$AI$35*AG105*AI105-$AI$36*AI105</f>
        <v>3.4167059651088058E-2</v>
      </c>
      <c r="AK106" s="36"/>
      <c r="AL106" s="51">
        <f>AL105+$AM$41</f>
        <v>31.5</v>
      </c>
      <c r="AM106" s="25">
        <f>AM105+AN106*$AM$41</f>
        <v>49.974246026339983</v>
      </c>
      <c r="AN106" s="26">
        <f>-$AO$35*AM105*AO105</f>
        <v>-5.4952766494701351E-3</v>
      </c>
      <c r="AO106" s="25">
        <f>AO105+AP106*$AM$41</f>
        <v>6.7182762347863488E-3</v>
      </c>
      <c r="AP106" s="27">
        <f>$AO$35*AM105*AO105-$AO$36*AO105</f>
        <v>1.2192050540302942E-3</v>
      </c>
      <c r="AQ106" s="5"/>
      <c r="AR106" s="51">
        <f>AR105+$AS$41</f>
        <v>15.120000000000012</v>
      </c>
      <c r="AS106" s="46"/>
      <c r="AT106" s="46"/>
      <c r="AU106" s="63">
        <v>0</v>
      </c>
      <c r="AV106" s="46"/>
      <c r="AW106" s="30"/>
      <c r="AX106" s="19">
        <f>AX105+$AS$41</f>
        <v>15.120000000000012</v>
      </c>
      <c r="AY106" s="46"/>
      <c r="AZ106" s="46"/>
      <c r="BA106" s="63"/>
      <c r="BB106" s="46"/>
      <c r="BC106" s="36"/>
      <c r="BD106" s="19">
        <f>BD105+$BE$41</f>
        <v>12.599999999999987</v>
      </c>
      <c r="BE106" s="46"/>
      <c r="BF106" s="46"/>
      <c r="BG106" s="63"/>
      <c r="BH106" s="46"/>
      <c r="BI106" s="73"/>
      <c r="BJ106" s="19">
        <f>BJ105+$BK$41</f>
        <v>28.98000000000004</v>
      </c>
      <c r="BK106" s="46"/>
      <c r="BL106" s="46"/>
      <c r="BM106" s="63"/>
      <c r="BN106" s="46"/>
      <c r="BO106" s="73"/>
      <c r="BP106" s="19">
        <f>BP105+$BK$41</f>
        <v>28.98000000000004</v>
      </c>
      <c r="BQ106" s="46"/>
      <c r="BR106" s="46"/>
      <c r="BS106" s="63"/>
      <c r="BT106" s="46"/>
      <c r="BU106" s="99"/>
      <c r="BV106" s="19">
        <f>BV105+$BK$41</f>
        <v>28.98000000000004</v>
      </c>
      <c r="BW106" s="46"/>
      <c r="BX106" s="46"/>
      <c r="BY106" s="63"/>
      <c r="BZ106" s="46"/>
      <c r="CA106" s="30"/>
      <c r="CB106" s="21">
        <f>CB105+$AA$41</f>
        <v>56.699999999999939</v>
      </c>
      <c r="CC106" s="64">
        <f>AC109</f>
        <v>0.16462612813859359</v>
      </c>
      <c r="CD106" s="64">
        <f>AI109</f>
        <v>0.12822167613979929</v>
      </c>
      <c r="CE106" s="64">
        <f>AO109</f>
        <v>8.9356892658274262E-3</v>
      </c>
      <c r="CF106" s="63">
        <f>AU109</f>
        <v>0</v>
      </c>
      <c r="CG106" s="63">
        <f>BA109</f>
        <v>0</v>
      </c>
      <c r="CH106" s="63">
        <f>BG109</f>
        <v>0</v>
      </c>
      <c r="CI106" s="63">
        <f>BM109</f>
        <v>0</v>
      </c>
      <c r="CJ106" s="63">
        <f>BS109</f>
        <v>0</v>
      </c>
      <c r="CK106" s="64">
        <f>SUM(CC106:CJ106)</f>
        <v>0.30178349354422029</v>
      </c>
      <c r="CL106" s="36"/>
    </row>
    <row r="107" spans="2:90" x14ac:dyDescent="0.65">
      <c r="B107" s="45">
        <v>43956</v>
      </c>
      <c r="C107" s="39">
        <f t="shared" si="56"/>
        <v>123</v>
      </c>
      <c r="D107" s="47">
        <v>15192</v>
      </c>
      <c r="E107" s="52">
        <f t="shared" si="57"/>
        <v>8.1527076412851576E-2</v>
      </c>
      <c r="F107" s="39">
        <f t="shared" si="58"/>
        <v>1757</v>
      </c>
      <c r="G107" s="47">
        <v>186343</v>
      </c>
      <c r="H107" s="47">
        <f t="shared" si="60"/>
        <v>11</v>
      </c>
      <c r="I107" s="47">
        <v>521</v>
      </c>
      <c r="J107" s="53">
        <f t="shared" si="59"/>
        <v>3.42943654555029E-2</v>
      </c>
      <c r="L107" s="28">
        <v>96</v>
      </c>
      <c r="M107" s="75">
        <v>44508</v>
      </c>
      <c r="N107" s="23"/>
      <c r="O107" s="61"/>
      <c r="P107" s="75">
        <f>M107</f>
        <v>44508</v>
      </c>
      <c r="Q107" s="44"/>
      <c r="R107" s="44">
        <f t="shared" si="30"/>
        <v>680728</v>
      </c>
      <c r="S107" s="56">
        <f t="shared" si="53"/>
        <v>5.1874993951214518E-2</v>
      </c>
      <c r="T107" s="44"/>
      <c r="U107" s="44"/>
      <c r="V107" s="62">
        <f t="shared" si="54"/>
        <v>0</v>
      </c>
      <c r="W107" s="44"/>
      <c r="X107" s="39">
        <f t="shared" si="55"/>
        <v>13122469</v>
      </c>
      <c r="Y107" s="48"/>
      <c r="Z107" s="51">
        <f>Z106+$AA$41</f>
        <v>57.599999999999937</v>
      </c>
      <c r="AA107" s="25">
        <f>AA106+AB107*$AA$41</f>
        <v>18.469073950592673</v>
      </c>
      <c r="AB107" s="26">
        <f>-$AC$35*AA106*AC106</f>
        <v>-8.3851380061146785E-2</v>
      </c>
      <c r="AC107" s="25">
        <f>AC106+AD107*$AA$41</f>
        <v>0.24668495253965636</v>
      </c>
      <c r="AD107" s="27">
        <f>$AC$35*AA106*AC106-$AC$36*AC106</f>
        <v>-6.0840487954028605E-2</v>
      </c>
      <c r="AE107" s="33"/>
      <c r="AF107" s="51">
        <f>AF106+$AG$41</f>
        <v>23.680000000000003</v>
      </c>
      <c r="AG107" s="80">
        <f>AG106+AH107*$AG$41</f>
        <v>49.843937278259254</v>
      </c>
      <c r="AH107" s="26">
        <f>-$AI$35*AG106*AI106</f>
        <v>-7.5171533706808333E-2</v>
      </c>
      <c r="AI107" s="25">
        <f>AI106+AJ107*$AG$41</f>
        <v>8.7107655221790772E-2</v>
      </c>
      <c r="AJ107" s="27">
        <f>$AI$35*AG106*AI106-$AI$36*AI106</f>
        <v>4.1436794277407908E-2</v>
      </c>
      <c r="AK107" s="36"/>
      <c r="AL107" s="51">
        <f>AL106+$AM$41</f>
        <v>32</v>
      </c>
      <c r="AM107" s="25">
        <f>AM106+AN107*$AM$41</f>
        <v>49.971224359235116</v>
      </c>
      <c r="AN107" s="26">
        <f>-$AO$35*AM106*AO106</f>
        <v>-6.0433342097422679E-3</v>
      </c>
      <c r="AO107" s="25">
        <f>AO106+AP107*$AM$41</f>
        <v>7.3885466574822607E-3</v>
      </c>
      <c r="AP107" s="27">
        <f>$AO$35*AM106*AO106-$AO$36*AO106</f>
        <v>1.3405408453918237E-3</v>
      </c>
      <c r="AQ107" s="5"/>
      <c r="AR107" s="51">
        <f>AR106+$AS$41</f>
        <v>15.360000000000012</v>
      </c>
      <c r="AS107" s="46"/>
      <c r="AT107" s="46"/>
      <c r="AU107" s="63">
        <v>0</v>
      </c>
      <c r="AV107" s="46"/>
      <c r="AW107" s="30"/>
      <c r="AX107" s="19">
        <f>AX106+$AS$41</f>
        <v>15.360000000000012</v>
      </c>
      <c r="AY107" s="46"/>
      <c r="AZ107" s="46"/>
      <c r="BA107" s="63"/>
      <c r="BB107" s="46"/>
      <c r="BC107" s="36"/>
      <c r="BD107" s="19">
        <f>BD106+$BE$41</f>
        <v>12.799999999999986</v>
      </c>
      <c r="BE107" s="46"/>
      <c r="BF107" s="46"/>
      <c r="BG107" s="63"/>
      <c r="BH107" s="46"/>
      <c r="BI107" s="73"/>
      <c r="BJ107" s="19">
        <f>BJ106+$BK$41</f>
        <v>29.44000000000004</v>
      </c>
      <c r="BK107" s="46"/>
      <c r="BL107" s="46"/>
      <c r="BM107" s="63"/>
      <c r="BN107" s="46"/>
      <c r="BO107" s="73"/>
      <c r="BP107" s="19">
        <f>BP106+$BK$41</f>
        <v>29.44000000000004</v>
      </c>
      <c r="BQ107" s="46"/>
      <c r="BR107" s="46"/>
      <c r="BS107" s="63"/>
      <c r="BT107" s="46"/>
      <c r="BU107" s="99"/>
      <c r="BV107" s="19">
        <f>BV106+$BK$41</f>
        <v>29.44000000000004</v>
      </c>
      <c r="BW107" s="46"/>
      <c r="BX107" s="46"/>
      <c r="BY107" s="63"/>
      <c r="BZ107" s="46"/>
      <c r="CA107" s="30"/>
      <c r="CB107" s="21">
        <f>CB106+$AA$41</f>
        <v>57.599999999999937</v>
      </c>
      <c r="CC107" s="64">
        <f>AC110</f>
        <v>0.13430623558059296</v>
      </c>
      <c r="CD107" s="64">
        <f>AI110</f>
        <v>0.15550820032163659</v>
      </c>
      <c r="CE107" s="64">
        <f>AO110</f>
        <v>9.8263829176180022E-3</v>
      </c>
      <c r="CF107" s="63">
        <f>AU110</f>
        <v>0</v>
      </c>
      <c r="CG107" s="63">
        <f>BA110</f>
        <v>0</v>
      </c>
      <c r="CH107" s="63">
        <f>BG110</f>
        <v>0</v>
      </c>
      <c r="CI107" s="63">
        <f>BM110</f>
        <v>0</v>
      </c>
      <c r="CJ107" s="63">
        <f>BS110</f>
        <v>0</v>
      </c>
      <c r="CK107" s="64">
        <f>SUM(CC107:CJ107)</f>
        <v>0.29964081881984755</v>
      </c>
      <c r="CL107" s="75">
        <f>P34</f>
        <v>43997</v>
      </c>
    </row>
    <row r="108" spans="2:90" x14ac:dyDescent="0.65">
      <c r="B108" s="45">
        <v>43957</v>
      </c>
      <c r="C108" s="39">
        <f t="shared" si="56"/>
        <v>108</v>
      </c>
      <c r="D108" s="47">
        <v>15300</v>
      </c>
      <c r="E108" s="52">
        <f t="shared" si="57"/>
        <v>8.0983660355587073E-2</v>
      </c>
      <c r="F108" s="39">
        <f t="shared" si="58"/>
        <v>2584</v>
      </c>
      <c r="G108" s="47">
        <v>188927</v>
      </c>
      <c r="H108" s="47">
        <f t="shared" si="60"/>
        <v>22</v>
      </c>
      <c r="I108" s="47">
        <v>543</v>
      </c>
      <c r="J108" s="53">
        <f t="shared" si="59"/>
        <v>3.5490196078431374E-2</v>
      </c>
      <c r="L108" s="28">
        <v>97</v>
      </c>
      <c r="M108" s="75">
        <v>44515</v>
      </c>
      <c r="N108" s="23"/>
      <c r="O108" s="61"/>
      <c r="P108" s="75">
        <f>M108</f>
        <v>44515</v>
      </c>
      <c r="Q108" s="44"/>
      <c r="R108" s="44">
        <f t="shared" si="30"/>
        <v>680728</v>
      </c>
      <c r="S108" s="56">
        <f t="shared" si="53"/>
        <v>5.1874993951214518E-2</v>
      </c>
      <c r="T108" s="44"/>
      <c r="U108" s="44"/>
      <c r="V108" s="62">
        <f t="shared" si="54"/>
        <v>0</v>
      </c>
      <c r="W108" s="44"/>
      <c r="X108" s="39">
        <f t="shared" si="55"/>
        <v>13122469</v>
      </c>
      <c r="Y108" s="48"/>
      <c r="Z108" s="51">
        <f>Z107+$AA$41</f>
        <v>58.499999999999936</v>
      </c>
      <c r="AA108" s="25">
        <f>AA107+AB108*$AA$41</f>
        <v>18.407567375074802</v>
      </c>
      <c r="AB108" s="26">
        <f>-$AC$35*AA107*AC107</f>
        <v>-6.8340639464300357E-2</v>
      </c>
      <c r="AC108" s="25">
        <f>AC107+AD108*$AA$41</f>
        <v>0.20162362856039515</v>
      </c>
      <c r="AD108" s="27">
        <f>$AC$35*AA107*AC107-$AC$36*AC107</f>
        <v>-5.006813775473469E-2</v>
      </c>
      <c r="AE108" s="33"/>
      <c r="AF108" s="51">
        <f>AF107+$AG$41</f>
        <v>24.050000000000004</v>
      </c>
      <c r="AG108" s="80">
        <f>AG107+AH108*$AG$41</f>
        <v>49.810201581588373</v>
      </c>
      <c r="AH108" s="26">
        <f>-$AI$35*AG107*AI107</f>
        <v>-9.1177558569954603E-2</v>
      </c>
      <c r="AI108" s="25">
        <f>AI107+AJ108*$AG$41</f>
        <v>0.10569533064960457</v>
      </c>
      <c r="AJ108" s="27">
        <f>$AI$35*AG107*AI107-$AI$36*AI107</f>
        <v>5.0236960615712943E-2</v>
      </c>
      <c r="AK108" s="36"/>
      <c r="AL108" s="51">
        <f>AL107+$AM$41</f>
        <v>32.5</v>
      </c>
      <c r="AM108" s="25">
        <f>AM107+AN108*$AM$41</f>
        <v>49.967901426730727</v>
      </c>
      <c r="AN108" s="26">
        <f>-$AO$35*AM107*AO107</f>
        <v>-6.6458650087750084E-3</v>
      </c>
      <c r="AO108" s="25">
        <f>AO107+AP108*$AM$41</f>
        <v>8.1254878317509743E-3</v>
      </c>
      <c r="AP108" s="27">
        <f>$AO$35*AM107*AO107-$AO$36*AO107</f>
        <v>1.4738823485374265E-3</v>
      </c>
      <c r="AQ108" s="5"/>
      <c r="AR108" s="51">
        <f>AR107+$AS$41</f>
        <v>15.600000000000012</v>
      </c>
      <c r="AS108" s="46"/>
      <c r="AT108" s="46"/>
      <c r="AU108" s="63">
        <v>0</v>
      </c>
      <c r="AV108" s="46"/>
      <c r="AW108" s="30"/>
      <c r="AX108" s="19">
        <f>AX107+$AS$41</f>
        <v>15.600000000000012</v>
      </c>
      <c r="AY108" s="46"/>
      <c r="AZ108" s="46"/>
      <c r="BA108" s="63"/>
      <c r="BB108" s="46"/>
      <c r="BC108" s="36"/>
      <c r="BD108" s="19">
        <f>BD107+$BE$41</f>
        <v>12.999999999999986</v>
      </c>
      <c r="BE108" s="46"/>
      <c r="BF108" s="46"/>
      <c r="BG108" s="63"/>
      <c r="BH108" s="46"/>
      <c r="BI108" s="73"/>
      <c r="BJ108" s="19">
        <f>BJ107+$BK$41</f>
        <v>29.900000000000041</v>
      </c>
      <c r="BK108" s="46"/>
      <c r="BL108" s="46"/>
      <c r="BM108" s="63"/>
      <c r="BN108" s="46"/>
      <c r="BO108" s="73"/>
      <c r="BP108" s="19">
        <f>BP107+$BK$41</f>
        <v>29.900000000000041</v>
      </c>
      <c r="BQ108" s="46"/>
      <c r="BR108" s="46"/>
      <c r="BS108" s="63"/>
      <c r="BT108" s="46"/>
      <c r="BU108" s="99"/>
      <c r="BV108" s="19">
        <f>BV107+$BK$41</f>
        <v>29.900000000000041</v>
      </c>
      <c r="BW108" s="46"/>
      <c r="BX108" s="46"/>
      <c r="BY108" s="63"/>
      <c r="BZ108" s="46"/>
      <c r="CA108" s="30"/>
      <c r="CB108" s="21">
        <f>CB107+$AA$41</f>
        <v>58.499999999999936</v>
      </c>
      <c r="CC108" s="64">
        <f>AC111</f>
        <v>0.10949651296110086</v>
      </c>
      <c r="CD108" s="64">
        <f>AI111</f>
        <v>0.18854158672125318</v>
      </c>
      <c r="CE108" s="64">
        <f>AO111</f>
        <v>1.080550397428714E-2</v>
      </c>
      <c r="CF108" s="63">
        <f>AU111</f>
        <v>0</v>
      </c>
      <c r="CG108" s="63">
        <f>BA111</f>
        <v>0</v>
      </c>
      <c r="CH108" s="63">
        <f>BG111</f>
        <v>0</v>
      </c>
      <c r="CI108" s="63">
        <f>BM111</f>
        <v>0</v>
      </c>
      <c r="CJ108" s="63">
        <f>BS111</f>
        <v>0</v>
      </c>
      <c r="CK108" s="64">
        <f>SUM(CC108:CJ108)</f>
        <v>0.30884360365664121</v>
      </c>
      <c r="CL108" s="36"/>
    </row>
    <row r="109" spans="2:90" x14ac:dyDescent="0.65">
      <c r="B109" s="45">
        <v>43958</v>
      </c>
      <c r="C109" s="39">
        <f t="shared" si="56"/>
        <v>82</v>
      </c>
      <c r="D109" s="47">
        <v>15382</v>
      </c>
      <c r="E109" s="52">
        <f t="shared" si="57"/>
        <v>8.0945113929379572E-2</v>
      </c>
      <c r="F109" s="39">
        <f t="shared" si="58"/>
        <v>1103</v>
      </c>
      <c r="G109" s="47">
        <v>190030</v>
      </c>
      <c r="H109" s="47">
        <f t="shared" si="60"/>
        <v>8</v>
      </c>
      <c r="I109" s="47">
        <v>551</v>
      </c>
      <c r="J109" s="53">
        <f t="shared" si="59"/>
        <v>3.582108958522949E-2</v>
      </c>
      <c r="L109" s="28">
        <v>98</v>
      </c>
      <c r="M109" s="75">
        <v>44522</v>
      </c>
      <c r="N109" s="23"/>
      <c r="O109" s="61"/>
      <c r="P109" s="75">
        <f>M109</f>
        <v>44522</v>
      </c>
      <c r="Q109" s="44"/>
      <c r="R109" s="44">
        <f t="shared" si="30"/>
        <v>680728</v>
      </c>
      <c r="S109" s="56">
        <f t="shared" si="53"/>
        <v>5.1874993951214518E-2</v>
      </c>
      <c r="T109" s="44"/>
      <c r="U109" s="44"/>
      <c r="V109" s="62">
        <f t="shared" si="54"/>
        <v>0</v>
      </c>
      <c r="W109" s="44"/>
      <c r="X109" s="39">
        <f t="shared" si="55"/>
        <v>13122469</v>
      </c>
      <c r="Y109" s="48"/>
      <c r="Z109" s="51">
        <f>Z108+$AA$41</f>
        <v>59.399999999999935</v>
      </c>
      <c r="AA109" s="25">
        <f>AA108+AB109*$AA$41</f>
        <v>18.357463467958514</v>
      </c>
      <c r="AB109" s="26">
        <f>-$AC$35*AA108*AC108</f>
        <v>-5.5671007906987938E-2</v>
      </c>
      <c r="AC109" s="25">
        <f>AC108+AD109*$AA$41</f>
        <v>0.16462612813859359</v>
      </c>
      <c r="AD109" s="27">
        <f>$AC$35*AA108*AC108-$AC$36*AC108</f>
        <v>-4.1108333802001726E-2</v>
      </c>
      <c r="AE109" s="33"/>
      <c r="AF109" s="51">
        <f>AF108+$AG$41</f>
        <v>24.420000000000005</v>
      </c>
      <c r="AG109" s="80">
        <f>AG108+AH109*$AG$41</f>
        <v>49.76929481809821</v>
      </c>
      <c r="AH109" s="26">
        <f>-$AI$35*AG108*AI108</f>
        <v>-0.11055882024367825</v>
      </c>
      <c r="AI109" s="25">
        <f>AI108+AJ109*$AG$41</f>
        <v>0.12822167613979929</v>
      </c>
      <c r="AJ109" s="27">
        <f>$AI$35*AG108*AI108-$AI$36*AI108</f>
        <v>6.0882014838364099E-2</v>
      </c>
      <c r="AK109" s="36"/>
      <c r="AL109" s="51">
        <f>AL108+$AM$41</f>
        <v>33</v>
      </c>
      <c r="AM109" s="25">
        <f>AM108+AN109*$AM$41</f>
        <v>49.964247304555535</v>
      </c>
      <c r="AN109" s="26">
        <f>-$AO$35*AM108*AO108</f>
        <v>-7.3082443503785875E-3</v>
      </c>
      <c r="AO109" s="25">
        <f>AO108+AP109*$AM$41</f>
        <v>8.9356892658274262E-3</v>
      </c>
      <c r="AP109" s="27">
        <f>$AO$35*AM108*AO108-$AO$36*AO108</f>
        <v>1.6204028681529054E-3</v>
      </c>
      <c r="AQ109" s="5"/>
      <c r="AR109" s="51">
        <f>AR108+$AS$41</f>
        <v>15.840000000000012</v>
      </c>
      <c r="AS109" s="46"/>
      <c r="AT109" s="46"/>
      <c r="AU109" s="63">
        <v>0</v>
      </c>
      <c r="AV109" s="46"/>
      <c r="AW109" s="30"/>
      <c r="AX109" s="19">
        <f>AX108+$AS$41</f>
        <v>15.840000000000012</v>
      </c>
      <c r="AY109" s="46"/>
      <c r="AZ109" s="46"/>
      <c r="BA109" s="63"/>
      <c r="BB109" s="46"/>
      <c r="BC109" s="36"/>
      <c r="BD109" s="19">
        <f>BD108+$BE$41</f>
        <v>13.199999999999985</v>
      </c>
      <c r="BE109" s="46"/>
      <c r="BF109" s="46"/>
      <c r="BG109" s="63"/>
      <c r="BH109" s="46"/>
      <c r="BI109" s="73"/>
      <c r="BJ109" s="19">
        <f>BJ108+$BK$41</f>
        <v>30.360000000000042</v>
      </c>
      <c r="BK109" s="46"/>
      <c r="BL109" s="46"/>
      <c r="BM109" s="63"/>
      <c r="BN109" s="46"/>
      <c r="BO109" s="73"/>
      <c r="BP109" s="19">
        <f>BP108+$BK$41</f>
        <v>30.360000000000042</v>
      </c>
      <c r="BQ109" s="46"/>
      <c r="BR109" s="46"/>
      <c r="BS109" s="63"/>
      <c r="BT109" s="46"/>
      <c r="BU109" s="99"/>
      <c r="BV109" s="19">
        <f>BV108+$BK$41</f>
        <v>30.360000000000042</v>
      </c>
      <c r="BW109" s="46"/>
      <c r="BX109" s="46"/>
      <c r="BY109" s="63"/>
      <c r="BZ109" s="46"/>
      <c r="CA109" s="30"/>
      <c r="CB109" s="21">
        <f>CB108+$AA$41</f>
        <v>59.399999999999935</v>
      </c>
      <c r="CC109" s="64">
        <f>AC112</f>
        <v>8.9220674989779675E-2</v>
      </c>
      <c r="CD109" s="64">
        <f>AI112</f>
        <v>0.22850398630261992</v>
      </c>
      <c r="CE109" s="64">
        <f>AO112</f>
        <v>1.1881756989085569E-2</v>
      </c>
      <c r="CF109" s="63">
        <f>AU112</f>
        <v>0</v>
      </c>
      <c r="CG109" s="63">
        <f>BA112</f>
        <v>0</v>
      </c>
      <c r="CH109" s="63">
        <f>BG112</f>
        <v>0</v>
      </c>
      <c r="CI109" s="63">
        <f>BM112</f>
        <v>0</v>
      </c>
      <c r="CJ109" s="63">
        <f>BS112</f>
        <v>0</v>
      </c>
      <c r="CK109" s="64">
        <f>SUM(CC109:CJ109)</f>
        <v>0.32960641828148518</v>
      </c>
      <c r="CL109" s="36"/>
    </row>
    <row r="110" spans="2:90" x14ac:dyDescent="0.65">
      <c r="B110" s="45">
        <v>43959</v>
      </c>
      <c r="C110" s="39">
        <f t="shared" si="56"/>
        <v>80</v>
      </c>
      <c r="D110" s="47">
        <v>15462</v>
      </c>
      <c r="E110" s="52">
        <f t="shared" si="57"/>
        <v>7.653962863776094E-2</v>
      </c>
      <c r="F110" s="39">
        <f t="shared" si="58"/>
        <v>11983</v>
      </c>
      <c r="G110" s="47">
        <v>202013</v>
      </c>
      <c r="H110" s="47">
        <f t="shared" si="60"/>
        <v>6</v>
      </c>
      <c r="I110" s="47">
        <v>557</v>
      </c>
      <c r="J110" s="53">
        <f t="shared" si="59"/>
        <v>3.602380028456862E-2</v>
      </c>
      <c r="L110" s="28">
        <v>99</v>
      </c>
      <c r="M110" s="75">
        <v>44529</v>
      </c>
      <c r="N110" s="23"/>
      <c r="O110" s="61"/>
      <c r="P110" s="75">
        <f>M110</f>
        <v>44529</v>
      </c>
      <c r="Q110" s="44"/>
      <c r="R110" s="44">
        <f t="shared" si="30"/>
        <v>680728</v>
      </c>
      <c r="S110" s="56">
        <f t="shared" si="53"/>
        <v>5.1874993951214518E-2</v>
      </c>
      <c r="T110" s="44"/>
      <c r="U110" s="44"/>
      <c r="V110" s="62">
        <f t="shared" si="54"/>
        <v>0</v>
      </c>
      <c r="W110" s="44"/>
      <c r="X110" s="39">
        <f t="shared" si="55"/>
        <v>13122469</v>
      </c>
      <c r="Y110" s="48"/>
      <c r="Z110" s="51">
        <f>Z109+$AA$41</f>
        <v>60.299999999999933</v>
      </c>
      <c r="AA110" s="25">
        <f>AA109+AB110*$AA$41</f>
        <v>18.316664873160644</v>
      </c>
      <c r="AB110" s="26">
        <f>-$AC$35*AA109*AC109</f>
        <v>-4.5331771997635328E-2</v>
      </c>
      <c r="AC110" s="25">
        <f>AC109+AD110*$AA$41</f>
        <v>0.13430623558059296</v>
      </c>
      <c r="AD110" s="27">
        <f>$AC$35*AA109*AC109-$AC$36*AC109</f>
        <v>-3.3688769508889591E-2</v>
      </c>
      <c r="AE110" s="33"/>
      <c r="AF110" s="51">
        <f>AF109+$AG$41</f>
        <v>24.790000000000006</v>
      </c>
      <c r="AG110" s="80">
        <f>AG109+AH110*$AG$41</f>
        <v>49.719710544435664</v>
      </c>
      <c r="AH110" s="26">
        <f>-$AI$35*AG109*AI109</f>
        <v>-0.13401155043931998</v>
      </c>
      <c r="AI110" s="25">
        <f>AI109+AJ110*$AG$41</f>
        <v>0.15550820032163659</v>
      </c>
      <c r="AJ110" s="27">
        <f>$AI$35*AG109*AI109-$AI$36*AI109</f>
        <v>7.3747362653614312E-2</v>
      </c>
      <c r="AK110" s="36"/>
      <c r="AL110" s="51">
        <f>AL109+$AM$41</f>
        <v>33.5</v>
      </c>
      <c r="AM110" s="25">
        <f>AM109+AN110*$AM$41</f>
        <v>49.960229119660703</v>
      </c>
      <c r="AN110" s="26">
        <f>-$AO$35*AM109*AO109</f>
        <v>-8.0363697896603491E-3</v>
      </c>
      <c r="AO110" s="25">
        <f>AO109+AP110*$AM$41</f>
        <v>9.8263829176180022E-3</v>
      </c>
      <c r="AP110" s="27">
        <f>$AO$35*AM109*AO109-$AO$36*AO109</f>
        <v>1.7813873035811513E-3</v>
      </c>
      <c r="AQ110" s="5"/>
      <c r="AR110" s="51">
        <f>AR109+$AS$41</f>
        <v>16.080000000000013</v>
      </c>
      <c r="AS110" s="46"/>
      <c r="AT110" s="46"/>
      <c r="AU110" s="63">
        <v>0</v>
      </c>
      <c r="AV110" s="46"/>
      <c r="AW110" s="30"/>
      <c r="AX110" s="19">
        <f>AX109+$AS$41</f>
        <v>16.080000000000013</v>
      </c>
      <c r="AY110" s="46"/>
      <c r="AZ110" s="46"/>
      <c r="BA110" s="63"/>
      <c r="BB110" s="46"/>
      <c r="BC110" s="36"/>
      <c r="BD110" s="19">
        <f>BD109+$BE$41</f>
        <v>13.399999999999984</v>
      </c>
      <c r="BE110" s="46"/>
      <c r="BF110" s="46"/>
      <c r="BG110" s="63"/>
      <c r="BH110" s="46"/>
      <c r="BI110" s="73"/>
      <c r="BJ110" s="19">
        <f>BJ109+$BK$41</f>
        <v>30.820000000000043</v>
      </c>
      <c r="BK110" s="46"/>
      <c r="BL110" s="46"/>
      <c r="BM110" s="63"/>
      <c r="BN110" s="46"/>
      <c r="BO110" s="73"/>
      <c r="BP110" s="19">
        <f>BP109+$BK$41</f>
        <v>30.820000000000043</v>
      </c>
      <c r="BQ110" s="46"/>
      <c r="BR110" s="46"/>
      <c r="BS110" s="63"/>
      <c r="BT110" s="46"/>
      <c r="BU110" s="99"/>
      <c r="BV110" s="19">
        <f>BV109+$BK$41</f>
        <v>30.820000000000043</v>
      </c>
      <c r="BW110" s="46"/>
      <c r="BX110" s="46"/>
      <c r="BY110" s="63"/>
      <c r="BZ110" s="46"/>
      <c r="CA110" s="30"/>
      <c r="CB110" s="21">
        <f>CB109+$AA$41</f>
        <v>60.299999999999933</v>
      </c>
      <c r="CC110" s="64">
        <f>AC113</f>
        <v>7.2666829160609916E-2</v>
      </c>
      <c r="CD110" s="64">
        <f>AI113</f>
        <v>0.27680746511946852</v>
      </c>
      <c r="CE110" s="64">
        <f>AO113</f>
        <v>1.3064687762819304E-2</v>
      </c>
      <c r="CF110" s="63">
        <f>AU113</f>
        <v>0</v>
      </c>
      <c r="CG110" s="63">
        <f>BA113</f>
        <v>0</v>
      </c>
      <c r="CH110" s="63">
        <f>BG113</f>
        <v>0</v>
      </c>
      <c r="CI110" s="63">
        <f>BM113</f>
        <v>0</v>
      </c>
      <c r="CJ110" s="63">
        <f>BS113</f>
        <v>0</v>
      </c>
      <c r="CK110" s="64">
        <f>SUM(CC110:CJ110)</f>
        <v>0.36253898204289775</v>
      </c>
      <c r="CL110" s="75">
        <f>P35</f>
        <v>44004</v>
      </c>
    </row>
    <row r="111" spans="2:90" x14ac:dyDescent="0.65">
      <c r="B111" s="67">
        <v>43960</v>
      </c>
      <c r="C111" s="39">
        <f t="shared" si="56"/>
        <v>187</v>
      </c>
      <c r="D111" s="47">
        <v>15649</v>
      </c>
      <c r="E111" s="52">
        <f t="shared" si="57"/>
        <v>7.3817082317202604E-2</v>
      </c>
      <c r="F111" s="39">
        <f t="shared" si="58"/>
        <v>9984</v>
      </c>
      <c r="G111" s="47">
        <v>211997</v>
      </c>
      <c r="H111" s="47">
        <f t="shared" si="60"/>
        <v>43</v>
      </c>
      <c r="I111" s="47">
        <v>600</v>
      </c>
      <c r="J111" s="53">
        <f t="shared" si="59"/>
        <v>3.8341108058022877E-2</v>
      </c>
      <c r="L111" s="28">
        <v>100</v>
      </c>
      <c r="M111" s="75">
        <v>44536</v>
      </c>
      <c r="N111" s="23"/>
      <c r="O111" s="61"/>
      <c r="P111" s="75">
        <f>M111</f>
        <v>44536</v>
      </c>
      <c r="Q111" s="44"/>
      <c r="R111" s="44">
        <f t="shared" si="30"/>
        <v>680728</v>
      </c>
      <c r="S111" s="56">
        <f t="shared" si="53"/>
        <v>5.1874993951214518E-2</v>
      </c>
      <c r="T111" s="44"/>
      <c r="U111" s="44"/>
      <c r="V111" s="62">
        <f t="shared" si="54"/>
        <v>0</v>
      </c>
      <c r="W111" s="44"/>
      <c r="X111" s="39">
        <f t="shared" si="55"/>
        <v>13122469</v>
      </c>
      <c r="Y111" s="48"/>
      <c r="Z111" s="51">
        <f>Z110+$AA$41</f>
        <v>61.199999999999932</v>
      </c>
      <c r="AA111" s="25">
        <f>AA110+AB111*$AA$41</f>
        <v>18.283454302009318</v>
      </c>
      <c r="AB111" s="26">
        <f>-$AC$35*AA110*AC110</f>
        <v>-3.6900634612582271E-2</v>
      </c>
      <c r="AC111" s="25">
        <f>AC110+AD111*$AA$41</f>
        <v>0.10949651296110086</v>
      </c>
      <c r="AD111" s="27">
        <f>$AC$35*AA110*AC110-$AC$36*AC110</f>
        <v>-2.7566358466102343E-2</v>
      </c>
      <c r="AE111" s="33"/>
      <c r="AF111" s="51">
        <f>AF110+$AG$41</f>
        <v>25.160000000000007</v>
      </c>
      <c r="AG111" s="80">
        <f>AG110+AH111*$AG$41</f>
        <v>49.659634282000113</v>
      </c>
      <c r="AH111" s="26">
        <f>-$AI$35*AG110*AI110</f>
        <v>-0.16236827685283567</v>
      </c>
      <c r="AI111" s="25">
        <f>AI110+AJ111*$AG$41</f>
        <v>0.18854158672125318</v>
      </c>
      <c r="AJ111" s="27">
        <f>$AI$35*AG110*AI110-$AI$36*AI110</f>
        <v>8.9279422701666472E-2</v>
      </c>
      <c r="AK111" s="36"/>
      <c r="AL111" s="51">
        <f>AL110+$AM$41</f>
        <v>34</v>
      </c>
      <c r="AM111" s="25">
        <f>AM110+AN111*$AM$41</f>
        <v>49.955810764582864</v>
      </c>
      <c r="AN111" s="26">
        <f>-$AO$35*AM110*AO110</f>
        <v>-8.8367101556708766E-3</v>
      </c>
      <c r="AO111" s="25">
        <f>AO110+AP111*$AM$41</f>
        <v>1.080550397428714E-2</v>
      </c>
      <c r="AP111" s="27">
        <f>$AO$35*AM110*AO110-$AO$36*AO110</f>
        <v>1.9582421133382752E-3</v>
      </c>
      <c r="AQ111" s="5"/>
      <c r="AR111" s="51">
        <f>AR110+$AS$41</f>
        <v>16.320000000000011</v>
      </c>
      <c r="AS111" s="46"/>
      <c r="AT111" s="46"/>
      <c r="AU111" s="63">
        <v>0</v>
      </c>
      <c r="AV111" s="46"/>
      <c r="AW111" s="30"/>
      <c r="AX111" s="19">
        <f>AX110+$AS$41</f>
        <v>16.320000000000011</v>
      </c>
      <c r="AY111" s="46"/>
      <c r="AZ111" s="46"/>
      <c r="BA111" s="63"/>
      <c r="BB111" s="46"/>
      <c r="BC111" s="36"/>
      <c r="BD111" s="19">
        <f>BD110+$BE$41</f>
        <v>13.599999999999984</v>
      </c>
      <c r="BE111" s="46"/>
      <c r="BF111" s="46"/>
      <c r="BG111" s="63"/>
      <c r="BH111" s="46"/>
      <c r="BI111" s="73"/>
      <c r="BJ111" s="19">
        <f>BJ110+$BK$41</f>
        <v>31.280000000000044</v>
      </c>
      <c r="BK111" s="46"/>
      <c r="BL111" s="46"/>
      <c r="BM111" s="63"/>
      <c r="BN111" s="46"/>
      <c r="BO111" s="73"/>
      <c r="BP111" s="19">
        <f>BP110+$BK$41</f>
        <v>31.280000000000044</v>
      </c>
      <c r="BQ111" s="46"/>
      <c r="BR111" s="46"/>
      <c r="BS111" s="63"/>
      <c r="BT111" s="46"/>
      <c r="BU111" s="99"/>
      <c r="BV111" s="19">
        <f>BV110+$BK$41</f>
        <v>31.280000000000044</v>
      </c>
      <c r="BW111" s="46"/>
      <c r="BX111" s="46"/>
      <c r="BY111" s="63"/>
      <c r="BZ111" s="46"/>
      <c r="CA111" s="30"/>
      <c r="CB111" s="21">
        <f>CB110+$AA$41</f>
        <v>61.199999999999932</v>
      </c>
      <c r="CC111" s="64">
        <f>AC114</f>
        <v>5.9162782799097528E-2</v>
      </c>
      <c r="CD111" s="64">
        <f>AI114</f>
        <v>0.33513246419806447</v>
      </c>
      <c r="CE111" s="64">
        <f>AO114</f>
        <v>1.4364761366016103E-2</v>
      </c>
      <c r="CF111" s="63">
        <f>AU114</f>
        <v>0</v>
      </c>
      <c r="CG111" s="63">
        <f>BA114</f>
        <v>0</v>
      </c>
      <c r="CH111" s="63">
        <f>BG114</f>
        <v>0</v>
      </c>
      <c r="CI111" s="63">
        <f>BM114</f>
        <v>0</v>
      </c>
      <c r="CJ111" s="63">
        <f>BS114</f>
        <v>0</v>
      </c>
      <c r="CK111" s="64">
        <f>SUM(CC111:CJ111)</f>
        <v>0.40866000836317812</v>
      </c>
      <c r="CL111" s="36"/>
    </row>
    <row r="112" spans="2:90" x14ac:dyDescent="0.65">
      <c r="B112" s="45">
        <v>43961</v>
      </c>
      <c r="C112" s="39">
        <f t="shared" si="56"/>
        <v>98</v>
      </c>
      <c r="D112" s="47">
        <v>15747</v>
      </c>
      <c r="E112" s="52">
        <f t="shared" si="57"/>
        <v>7.3496191471884104E-2</v>
      </c>
      <c r="F112" s="39">
        <f t="shared" si="58"/>
        <v>2259</v>
      </c>
      <c r="G112" s="47">
        <v>214256</v>
      </c>
      <c r="H112" s="47">
        <f t="shared" si="60"/>
        <v>13</v>
      </c>
      <c r="I112" s="47">
        <v>613</v>
      </c>
      <c r="J112" s="53">
        <f t="shared" si="59"/>
        <v>3.8928049787261068E-2</v>
      </c>
      <c r="L112" s="28">
        <v>101</v>
      </c>
      <c r="M112" s="75">
        <v>44543</v>
      </c>
      <c r="N112" s="23"/>
      <c r="O112" s="61"/>
      <c r="P112" s="75">
        <f>M112</f>
        <v>44543</v>
      </c>
      <c r="Q112" s="44"/>
      <c r="R112" s="44">
        <f t="shared" si="30"/>
        <v>680728</v>
      </c>
      <c r="S112" s="56">
        <f t="shared" si="53"/>
        <v>5.1874993951214518E-2</v>
      </c>
      <c r="T112" s="44"/>
      <c r="U112" s="44"/>
      <c r="V112" s="62">
        <f t="shared" si="54"/>
        <v>0</v>
      </c>
      <c r="W112" s="44"/>
      <c r="X112" s="39">
        <f t="shared" si="55"/>
        <v>13122469</v>
      </c>
      <c r="Y112" s="48"/>
      <c r="Z112" s="51">
        <f>Z111+$AA$41</f>
        <v>62.09999999999993</v>
      </c>
      <c r="AA112" s="25">
        <f>AA111+AB112*$AA$41</f>
        <v>18.256427646381443</v>
      </c>
      <c r="AB112" s="26">
        <f>-$AC$35*AA111*AC111</f>
        <v>-3.0029617364304876E-2</v>
      </c>
      <c r="AC112" s="25">
        <f>AC111+AD112*$AA$41</f>
        <v>8.9220674989779675E-2</v>
      </c>
      <c r="AD112" s="27">
        <f>$AC$35*AA111*AC111-$AC$36*AC111</f>
        <v>-2.2528708857023533E-2</v>
      </c>
      <c r="AE112" s="33"/>
      <c r="AF112" s="51">
        <f>AF111+$AG$41</f>
        <v>25.530000000000008</v>
      </c>
      <c r="AG112" s="80">
        <f>AG111+AH112*$AG$41</f>
        <v>49.586884500487919</v>
      </c>
      <c r="AH112" s="26">
        <f>-$AI$35*AG111*AI111</f>
        <v>-0.19662103111403426</v>
      </c>
      <c r="AI112" s="25">
        <f>AI111+AJ112*$AG$41</f>
        <v>0.22850398630261992</v>
      </c>
      <c r="AJ112" s="27">
        <f>$AI$35*AG111*AI111-$AI$36*AI111</f>
        <v>0.10800648535504527</v>
      </c>
      <c r="AK112" s="36"/>
      <c r="AL112" s="51">
        <f>AL111+$AM$41</f>
        <v>34.5</v>
      </c>
      <c r="AM112" s="25">
        <f>AM111+AN112*$AM$41</f>
        <v>49.950952585177063</v>
      </c>
      <c r="AN112" s="26">
        <f>-$AO$35*AM111*AO111</f>
        <v>-9.7163588115978545E-3</v>
      </c>
      <c r="AO112" s="25">
        <f>AO111+AP112*$AM$41</f>
        <v>1.1881756989085569E-2</v>
      </c>
      <c r="AP112" s="27">
        <f>$AO$35*AM111*AO111-$AO$36*AO111</f>
        <v>2.1525060295968573E-3</v>
      </c>
      <c r="AQ112" s="5"/>
      <c r="AR112" s="51">
        <f>AR111+$AS$41</f>
        <v>16.560000000000009</v>
      </c>
      <c r="AS112" s="46"/>
      <c r="AT112" s="46"/>
      <c r="AU112" s="63">
        <v>0</v>
      </c>
      <c r="AV112" s="46"/>
      <c r="AW112" s="30"/>
      <c r="AX112" s="19">
        <f>AX111+$AS$41</f>
        <v>16.560000000000009</v>
      </c>
      <c r="AY112" s="46"/>
      <c r="AZ112" s="46"/>
      <c r="BA112" s="63"/>
      <c r="BB112" s="46"/>
      <c r="BC112" s="36"/>
      <c r="BD112" s="19">
        <f>BD111+$BE$41</f>
        <v>13.799999999999983</v>
      </c>
      <c r="BE112" s="46"/>
      <c r="BF112" s="46"/>
      <c r="BG112" s="63"/>
      <c r="BH112" s="46"/>
      <c r="BI112" s="73"/>
      <c r="BJ112" s="19">
        <f>BJ111+$BK$41</f>
        <v>31.740000000000045</v>
      </c>
      <c r="BK112" s="46"/>
      <c r="BL112" s="46"/>
      <c r="BM112" s="63"/>
      <c r="BN112" s="46"/>
      <c r="BO112" s="73"/>
      <c r="BP112" s="19">
        <f>BP111+$BK$41</f>
        <v>31.740000000000045</v>
      </c>
      <c r="BQ112" s="46"/>
      <c r="BR112" s="46"/>
      <c r="BS112" s="63"/>
      <c r="BT112" s="46"/>
      <c r="BU112" s="99"/>
      <c r="BV112" s="19">
        <f>BV111+$BK$41</f>
        <v>31.740000000000045</v>
      </c>
      <c r="BW112" s="46"/>
      <c r="BX112" s="46"/>
      <c r="BY112" s="63"/>
      <c r="BZ112" s="46"/>
      <c r="CA112" s="30"/>
      <c r="CB112" s="21">
        <f>CB111+$AA$41</f>
        <v>62.09999999999993</v>
      </c>
      <c r="CC112" s="64">
        <f>AC115</f>
        <v>4.8153974917617727E-2</v>
      </c>
      <c r="CD112" s="64">
        <f>AI115</f>
        <v>0.4054696672935072</v>
      </c>
      <c r="CE112" s="64">
        <f>AO115</f>
        <v>1.5793446701407397E-2</v>
      </c>
      <c r="CF112" s="63">
        <f>AU115</f>
        <v>0</v>
      </c>
      <c r="CG112" s="63">
        <f>BA115</f>
        <v>0</v>
      </c>
      <c r="CH112" s="63">
        <f>BG115</f>
        <v>0</v>
      </c>
      <c r="CI112" s="63">
        <f>BM115</f>
        <v>0</v>
      </c>
      <c r="CJ112" s="63">
        <f>BS115</f>
        <v>0</v>
      </c>
      <c r="CK112" s="64">
        <f>SUM(CC112:CJ112)</f>
        <v>0.46941708891253237</v>
      </c>
      <c r="CL112" s="36"/>
    </row>
    <row r="113" spans="2:90" x14ac:dyDescent="0.65">
      <c r="B113" s="45">
        <v>43962</v>
      </c>
      <c r="C113" s="39">
        <f t="shared" si="56"/>
        <v>51</v>
      </c>
      <c r="D113" s="47">
        <v>15798</v>
      </c>
      <c r="E113" s="52">
        <f t="shared" si="57"/>
        <v>7.2400139319169221E-2</v>
      </c>
      <c r="F113" s="39">
        <f t="shared" si="58"/>
        <v>3948</v>
      </c>
      <c r="G113" s="47">
        <v>218204</v>
      </c>
      <c r="H113" s="47">
        <f t="shared" si="60"/>
        <v>8</v>
      </c>
      <c r="I113" s="47">
        <v>621</v>
      </c>
      <c r="J113" s="53">
        <f t="shared" si="59"/>
        <v>3.9308773262438285E-2</v>
      </c>
      <c r="L113" s="28">
        <v>102</v>
      </c>
      <c r="M113" s="75">
        <v>44550</v>
      </c>
      <c r="N113" s="23"/>
      <c r="O113" s="61"/>
      <c r="P113" s="75">
        <f>M113</f>
        <v>44550</v>
      </c>
      <c r="Q113" s="44"/>
      <c r="R113" s="44">
        <f t="shared" si="30"/>
        <v>680728</v>
      </c>
      <c r="S113" s="56">
        <f t="shared" si="53"/>
        <v>5.1874993951214518E-2</v>
      </c>
      <c r="T113" s="44"/>
      <c r="U113" s="44"/>
      <c r="V113" s="62">
        <f t="shared" si="54"/>
        <v>0</v>
      </c>
      <c r="W113" s="44"/>
      <c r="X113" s="39">
        <f t="shared" si="55"/>
        <v>13122469</v>
      </c>
      <c r="Y113" s="48"/>
      <c r="Z113" s="51">
        <f>Z112+$AA$41</f>
        <v>62.999999999999929</v>
      </c>
      <c r="AA113" s="25">
        <f>AA112+AB113*$AA$41</f>
        <v>18.234438160615028</v>
      </c>
      <c r="AB113" s="26">
        <f>-$AC$35*AA112*AC112</f>
        <v>-2.4432761962683403E-2</v>
      </c>
      <c r="AC113" s="25">
        <f>AC112+AD113*$AA$41</f>
        <v>7.2666829160609916E-2</v>
      </c>
      <c r="AD113" s="27">
        <f>$AC$35*AA112*AC112-$AC$36*AC112</f>
        <v>-1.8393162032410842E-2</v>
      </c>
      <c r="AE113" s="33"/>
      <c r="AF113" s="51">
        <f>AF112+$AG$41</f>
        <v>25.900000000000009</v>
      </c>
      <c r="AG113" s="80">
        <f>AG112+AH113*$AG$41</f>
        <v>49.498844178453048</v>
      </c>
      <c r="AH113" s="26">
        <f>-$AI$35*AG112*AI112</f>
        <v>-0.23794681631047085</v>
      </c>
      <c r="AI113" s="25">
        <f>AI112+AJ113*$AG$41</f>
        <v>0.27680746511946852</v>
      </c>
      <c r="AJ113" s="27">
        <f>$AI$35*AG112*AI112-$AI$36*AI112</f>
        <v>0.1305499427482395</v>
      </c>
      <c r="AK113" s="36"/>
      <c r="AL113" s="51">
        <f>AL112+$AM$41</f>
        <v>35</v>
      </c>
      <c r="AM113" s="25">
        <f>AM112+AN113*$AM$41</f>
        <v>49.945611039457148</v>
      </c>
      <c r="AN113" s="26">
        <f>-$AO$35*AM112*AO112</f>
        <v>-1.0683091439827369E-2</v>
      </c>
      <c r="AO113" s="25">
        <f>AO112+AP113*$AM$41</f>
        <v>1.3064687762819304E-2</v>
      </c>
      <c r="AP113" s="27">
        <f>$AO$35*AM112*AO112-$AO$36*AO112</f>
        <v>2.365861547467471E-3</v>
      </c>
      <c r="AQ113" s="5"/>
      <c r="AR113" s="51">
        <f>AR112+$AS$41</f>
        <v>16.800000000000008</v>
      </c>
      <c r="AS113" s="46"/>
      <c r="AT113" s="46"/>
      <c r="AU113" s="63">
        <v>0</v>
      </c>
      <c r="AV113" s="46"/>
      <c r="AW113" s="30"/>
      <c r="AX113" s="19">
        <f>AX112+$AS$41</f>
        <v>16.800000000000008</v>
      </c>
      <c r="AY113" s="46"/>
      <c r="AZ113" s="46"/>
      <c r="BA113" s="63"/>
      <c r="BB113" s="46"/>
      <c r="BC113" s="36"/>
      <c r="BD113" s="19">
        <f>BD112+$BE$41</f>
        <v>13.999999999999982</v>
      </c>
      <c r="BE113" s="46"/>
      <c r="BF113" s="46"/>
      <c r="BG113" s="63"/>
      <c r="BH113" s="46"/>
      <c r="BI113" s="73"/>
      <c r="BJ113" s="19">
        <f>BJ112+$BK$41</f>
        <v>32.200000000000045</v>
      </c>
      <c r="BK113" s="46"/>
      <c r="BL113" s="46"/>
      <c r="BM113" s="63"/>
      <c r="BN113" s="46"/>
      <c r="BO113" s="73"/>
      <c r="BP113" s="19">
        <f>BP112+$BK$41</f>
        <v>32.200000000000045</v>
      </c>
      <c r="BQ113" s="46"/>
      <c r="BR113" s="46"/>
      <c r="BS113" s="63"/>
      <c r="BT113" s="46"/>
      <c r="BU113" s="99"/>
      <c r="BV113" s="19">
        <f>BV112+$BK$41</f>
        <v>32.200000000000045</v>
      </c>
      <c r="BW113" s="46"/>
      <c r="BX113" s="46"/>
      <c r="BY113" s="63"/>
      <c r="BZ113" s="46"/>
      <c r="CA113" s="30"/>
      <c r="CB113" s="21">
        <f>CB112+$AA$41</f>
        <v>62.999999999999929</v>
      </c>
      <c r="CC113" s="64">
        <f>AC116</f>
        <v>3.9184189952456719E-2</v>
      </c>
      <c r="CD113" s="64">
        <f>AI116</f>
        <v>0.49016395199301865</v>
      </c>
      <c r="CE113" s="64">
        <f>AO116</f>
        <v>1.7363308003163085E-2</v>
      </c>
      <c r="CF113" s="63">
        <f>AU116</f>
        <v>0</v>
      </c>
      <c r="CG113" s="63">
        <f>BA116</f>
        <v>0</v>
      </c>
      <c r="CH113" s="63">
        <f>BG116</f>
        <v>0</v>
      </c>
      <c r="CI113" s="63">
        <f>BM116</f>
        <v>0</v>
      </c>
      <c r="CJ113" s="63">
        <f>BS116</f>
        <v>0</v>
      </c>
      <c r="CK113" s="64">
        <f>SUM(CC113:CJ113)</f>
        <v>0.54671144994863852</v>
      </c>
      <c r="CL113" s="75">
        <f>P36</f>
        <v>44011</v>
      </c>
    </row>
    <row r="114" spans="2:90" x14ac:dyDescent="0.65">
      <c r="B114" s="45">
        <v>43963</v>
      </c>
      <c r="C114" s="39">
        <f t="shared" si="56"/>
        <v>76</v>
      </c>
      <c r="D114" s="47">
        <v>15874</v>
      </c>
      <c r="E114" s="52">
        <f t="shared" si="57"/>
        <v>7.0977290307580182E-2</v>
      </c>
      <c r="F114" s="39">
        <f t="shared" si="58"/>
        <v>5445</v>
      </c>
      <c r="G114" s="47">
        <v>223649</v>
      </c>
      <c r="H114" s="47">
        <f t="shared" si="60"/>
        <v>22</v>
      </c>
      <c r="I114" s="47">
        <v>643</v>
      </c>
      <c r="J114" s="53">
        <f t="shared" si="59"/>
        <v>4.050648859770694E-2</v>
      </c>
      <c r="L114" s="28">
        <v>103</v>
      </c>
      <c r="M114" s="75">
        <v>44557</v>
      </c>
      <c r="N114" s="23"/>
      <c r="O114" s="61"/>
      <c r="P114" s="75">
        <f>M114</f>
        <v>44557</v>
      </c>
      <c r="Q114" s="44"/>
      <c r="R114" s="44">
        <f t="shared" si="30"/>
        <v>680728</v>
      </c>
      <c r="S114" s="56">
        <f t="shared" si="53"/>
        <v>5.1874993951214518E-2</v>
      </c>
      <c r="T114" s="44"/>
      <c r="U114" s="44"/>
      <c r="V114" s="62">
        <f t="shared" si="54"/>
        <v>0</v>
      </c>
      <c r="W114" s="44"/>
      <c r="X114" s="39">
        <f t="shared" si="55"/>
        <v>13122469</v>
      </c>
      <c r="Y114" s="48"/>
      <c r="Z114" s="51">
        <f>Z113+$AA$41</f>
        <v>63.899999999999928</v>
      </c>
      <c r="AA114" s="25">
        <f>AA113+AB114*$AA$41</f>
        <v>18.216550136779158</v>
      </c>
      <c r="AB114" s="26">
        <f>-$AC$35*AA113*AC113</f>
        <v>-1.9875582039856773E-2</v>
      </c>
      <c r="AC114" s="25">
        <f>AC113+AD114*$AA$41</f>
        <v>5.9162782799097528E-2</v>
      </c>
      <c r="AD114" s="27">
        <f>$AC$35*AA113*AC113-$AC$36*AC113</f>
        <v>-1.5004495957235985E-2</v>
      </c>
      <c r="AE114" s="33"/>
      <c r="AF114" s="51">
        <f>AF113+$AG$41</f>
        <v>26.27000000000001</v>
      </c>
      <c r="AG114" s="80">
        <f>AG113+AH114*$AG$41</f>
        <v>49.39238236119018</v>
      </c>
      <c r="AH114" s="26">
        <f>-$AI$35*AG113*AI113</f>
        <v>-0.28773464125100418</v>
      </c>
      <c r="AI114" s="25">
        <f>AI113+AJ114*$AG$41</f>
        <v>0.33513246419806447</v>
      </c>
      <c r="AJ114" s="27">
        <f>$AI$35*AG113*AI113-$AI$36*AI113</f>
        <v>0.15763513264485399</v>
      </c>
      <c r="AK114" s="36"/>
      <c r="AL114" s="51">
        <f>AL113+$AM$41</f>
        <v>35.5</v>
      </c>
      <c r="AM114" s="25">
        <f>AM113+AN114*$AM$41</f>
        <v>49.939738325136965</v>
      </c>
      <c r="AN114" s="26">
        <f>-$AO$35*AM113*AO113</f>
        <v>-1.1745428640367112E-2</v>
      </c>
      <c r="AO114" s="25">
        <f>AO113+AP114*$AM$41</f>
        <v>1.4364761366016103E-2</v>
      </c>
      <c r="AP114" s="27">
        <f>$AO$35*AM113*AO113-$AO$36*AO113</f>
        <v>2.600147206393599E-3</v>
      </c>
      <c r="AQ114" s="5"/>
      <c r="AR114" s="51">
        <f>AR113+$AS$41</f>
        <v>17.040000000000006</v>
      </c>
      <c r="AS114" s="46"/>
      <c r="AT114" s="46"/>
      <c r="AU114" s="63">
        <v>0</v>
      </c>
      <c r="AV114" s="46"/>
      <c r="AW114" s="30"/>
      <c r="AX114" s="19">
        <f>AX113+$AS$41</f>
        <v>17.040000000000006</v>
      </c>
      <c r="AY114" s="46"/>
      <c r="AZ114" s="46"/>
      <c r="BA114" s="63"/>
      <c r="BB114" s="46"/>
      <c r="BC114" s="36"/>
      <c r="BD114" s="19">
        <f>BD113+$BE$41</f>
        <v>14.199999999999982</v>
      </c>
      <c r="BE114" s="46"/>
      <c r="BF114" s="46"/>
      <c r="BG114" s="63"/>
      <c r="BH114" s="46"/>
      <c r="BI114" s="73"/>
      <c r="BJ114" s="19">
        <f>BJ113+$BK$41</f>
        <v>32.660000000000046</v>
      </c>
      <c r="BK114" s="46"/>
      <c r="BL114" s="46"/>
      <c r="BM114" s="63"/>
      <c r="BN114" s="46"/>
      <c r="BO114" s="73"/>
      <c r="BP114" s="19">
        <f>BP113+$BK$41</f>
        <v>32.660000000000046</v>
      </c>
      <c r="BQ114" s="46"/>
      <c r="BR114" s="46"/>
      <c r="BS114" s="63"/>
      <c r="BT114" s="46"/>
      <c r="BU114" s="99"/>
      <c r="BV114" s="19">
        <f>BV113+$BK$41</f>
        <v>32.660000000000046</v>
      </c>
      <c r="BW114" s="46"/>
      <c r="BX114" s="46"/>
      <c r="BY114" s="63"/>
      <c r="BZ114" s="46"/>
      <c r="CA114" s="30"/>
      <c r="CB114" s="21">
        <f>CB113+$AA$41</f>
        <v>63.899999999999928</v>
      </c>
      <c r="CC114" s="64">
        <f>AC117</f>
        <v>3.1878974310379303E-2</v>
      </c>
      <c r="CD114" s="64">
        <f>AI117</f>
        <v>0.59195802158684185</v>
      </c>
      <c r="CE114" s="64">
        <f>AO117</f>
        <v>1.9088103657382269E-2</v>
      </c>
      <c r="CF114" s="63">
        <f>AU117</f>
        <v>0</v>
      </c>
      <c r="CG114" s="63">
        <f>BA117</f>
        <v>0</v>
      </c>
      <c r="CH114" s="63">
        <f>BG117</f>
        <v>0</v>
      </c>
      <c r="CI114" s="63">
        <f>BM117</f>
        <v>0</v>
      </c>
      <c r="CJ114" s="63">
        <f>BS117</f>
        <v>0</v>
      </c>
      <c r="CK114" s="64">
        <f>SUM(CC114:CJ114)</f>
        <v>0.64292509955460342</v>
      </c>
      <c r="CL114" s="36"/>
    </row>
    <row r="115" spans="2:90" x14ac:dyDescent="0.65">
      <c r="B115" s="45">
        <v>43964</v>
      </c>
      <c r="C115" s="39">
        <f t="shared" si="56"/>
        <v>150</v>
      </c>
      <c r="D115" s="47">
        <v>16024</v>
      </c>
      <c r="E115" s="52">
        <f t="shared" si="57"/>
        <v>7.1642218118899967E-2</v>
      </c>
      <c r="F115" s="55">
        <f t="shared" si="58"/>
        <v>18</v>
      </c>
      <c r="G115" s="47">
        <v>223667</v>
      </c>
      <c r="H115" s="47">
        <f t="shared" si="60"/>
        <v>25</v>
      </c>
      <c r="I115" s="47">
        <v>668</v>
      </c>
      <c r="J115" s="53">
        <f t="shared" si="59"/>
        <v>4.1687468796804794E-2</v>
      </c>
      <c r="L115" s="28">
        <v>104</v>
      </c>
      <c r="M115" s="75">
        <v>44564</v>
      </c>
      <c r="N115" s="23"/>
      <c r="O115" s="61"/>
      <c r="P115" s="75">
        <f>M115</f>
        <v>44564</v>
      </c>
      <c r="Q115" s="44"/>
      <c r="R115" s="44">
        <f t="shared" si="30"/>
        <v>680728</v>
      </c>
      <c r="S115" s="56">
        <f t="shared" si="53"/>
        <v>5.1874993951214518E-2</v>
      </c>
      <c r="T115" s="44"/>
      <c r="U115" s="44"/>
      <c r="V115" s="62">
        <f t="shared" si="54"/>
        <v>0</v>
      </c>
      <c r="W115" s="44"/>
      <c r="X115" s="39">
        <f t="shared" si="55"/>
        <v>13122469</v>
      </c>
      <c r="Y115" s="48"/>
      <c r="Z115" s="51">
        <f>Z114+$AA$41</f>
        <v>64.799999999999926</v>
      </c>
      <c r="AA115" s="25">
        <f>AA114+AB115*$AA$41</f>
        <v>18.202000622491429</v>
      </c>
      <c r="AB115" s="26">
        <f>-$AC$35*AA114*AC114</f>
        <v>-1.6166126986367033E-2</v>
      </c>
      <c r="AC115" s="25">
        <f>AC114+AD115*$AA$41</f>
        <v>4.8153974917617727E-2</v>
      </c>
      <c r="AD115" s="27">
        <f>$AC$35*AA114*AC114-$AC$36*AC114</f>
        <v>-1.2232008757199781E-2</v>
      </c>
      <c r="AE115" s="33"/>
      <c r="AF115" s="51">
        <f>AF114+$AG$41</f>
        <v>26.640000000000011</v>
      </c>
      <c r="AG115" s="80">
        <f>AG114+AH115*$AG$41</f>
        <v>49.263765622570695</v>
      </c>
      <c r="AH115" s="26">
        <f>-$AI$35*AG114*AI114</f>
        <v>-0.34761280707969222</v>
      </c>
      <c r="AI115" s="25">
        <f>AI114+AJ115*$AG$41</f>
        <v>0.4054696672935072</v>
      </c>
      <c r="AJ115" s="27">
        <f>$AI$35*AG114*AI114-$AI$36*AI114</f>
        <v>0.19010054890660194</v>
      </c>
      <c r="AK115" s="36"/>
      <c r="AL115" s="51">
        <f>AL114+$AM$41</f>
        <v>36</v>
      </c>
      <c r="AM115" s="25">
        <f>AM114+AN115*$AM$41</f>
        <v>49.933281973323467</v>
      </c>
      <c r="AN115" s="26">
        <f>-$AO$35*AM114*AO114</f>
        <v>-1.2912703626993861E-2</v>
      </c>
      <c r="AO115" s="25">
        <f>AO114+AP115*$AM$41</f>
        <v>1.5793446701407397E-2</v>
      </c>
      <c r="AP115" s="27">
        <f>$AO$35*AM114*AO114-$AO$36*AO114</f>
        <v>2.8573706707825889E-3</v>
      </c>
      <c r="AQ115" s="5"/>
      <c r="AR115" s="51">
        <f>AR114+$AS$41</f>
        <v>17.280000000000005</v>
      </c>
      <c r="AS115" s="46"/>
      <c r="AT115" s="46"/>
      <c r="AU115" s="63">
        <v>0</v>
      </c>
      <c r="AV115" s="46"/>
      <c r="AW115" s="30"/>
      <c r="AX115" s="19">
        <f>AX114+$AS$41</f>
        <v>17.280000000000005</v>
      </c>
      <c r="AY115" s="46"/>
      <c r="AZ115" s="46"/>
      <c r="BA115" s="63"/>
      <c r="BB115" s="46"/>
      <c r="BC115" s="36"/>
      <c r="BD115" s="19">
        <f>BD114+$BE$41</f>
        <v>14.399999999999981</v>
      </c>
      <c r="BE115" s="46"/>
      <c r="BF115" s="46"/>
      <c r="BG115" s="63"/>
      <c r="BH115" s="46"/>
      <c r="BI115" s="73"/>
      <c r="BJ115" s="19">
        <f>BJ114+$BK$41</f>
        <v>33.120000000000047</v>
      </c>
      <c r="BK115" s="46"/>
      <c r="BL115" s="46"/>
      <c r="BM115" s="63"/>
      <c r="BN115" s="46"/>
      <c r="BO115" s="73"/>
      <c r="BP115" s="19">
        <f>BP114+$BK$41</f>
        <v>33.120000000000047</v>
      </c>
      <c r="BQ115" s="46"/>
      <c r="BR115" s="46"/>
      <c r="BS115" s="63"/>
      <c r="BT115" s="46"/>
      <c r="BU115" s="99"/>
      <c r="BV115" s="19">
        <f>BV114+$BK$41</f>
        <v>33.120000000000047</v>
      </c>
      <c r="BW115" s="46"/>
      <c r="BX115" s="46"/>
      <c r="BY115" s="63"/>
      <c r="BZ115" s="46"/>
      <c r="CA115" s="30"/>
      <c r="CB115" s="21">
        <f>CB114+$AA$41</f>
        <v>64.799999999999926</v>
      </c>
      <c r="CC115" s="64">
        <f>AC118</f>
        <v>2.5931548853467701E-2</v>
      </c>
      <c r="CD115" s="64">
        <f>AI118</f>
        <v>0.71403175961991194</v>
      </c>
      <c r="CE115" s="64">
        <f>AO118</f>
        <v>2.0982892705210074E-2</v>
      </c>
      <c r="CF115" s="63">
        <f>AU118</f>
        <v>0</v>
      </c>
      <c r="CG115" s="63">
        <f>BA118</f>
        <v>0</v>
      </c>
      <c r="CH115" s="63">
        <f>BG118</f>
        <v>0</v>
      </c>
      <c r="CI115" s="63">
        <f>BM118</f>
        <v>0</v>
      </c>
      <c r="CJ115" s="63">
        <f>BS118</f>
        <v>0</v>
      </c>
      <c r="CK115" s="64">
        <f>SUM(CC115:CJ115)</f>
        <v>0.76094620117858969</v>
      </c>
      <c r="CL115" s="36"/>
    </row>
    <row r="116" spans="2:90" x14ac:dyDescent="0.65">
      <c r="B116" s="45">
        <v>43965</v>
      </c>
      <c r="C116" s="39">
        <f t="shared" si="56"/>
        <v>55</v>
      </c>
      <c r="D116" s="47">
        <v>16079</v>
      </c>
      <c r="E116" s="52">
        <f t="shared" si="57"/>
        <v>6.8965960951171815E-2</v>
      </c>
      <c r="F116" s="39">
        <f t="shared" si="58"/>
        <v>9477</v>
      </c>
      <c r="G116" s="47">
        <v>233144</v>
      </c>
      <c r="H116" s="47">
        <f t="shared" si="60"/>
        <v>19</v>
      </c>
      <c r="I116" s="47">
        <v>687</v>
      </c>
      <c r="J116" s="53">
        <f t="shared" si="59"/>
        <v>4.2726537720007465E-2</v>
      </c>
      <c r="L116" s="28">
        <v>105</v>
      </c>
      <c r="M116" s="75">
        <v>44571</v>
      </c>
      <c r="N116" s="23"/>
      <c r="O116" s="61"/>
      <c r="P116" s="75">
        <f>M116</f>
        <v>44571</v>
      </c>
      <c r="Q116" s="44"/>
      <c r="R116" s="44">
        <f t="shared" si="30"/>
        <v>680728</v>
      </c>
      <c r="S116" s="56">
        <f t="shared" si="53"/>
        <v>5.1874993951214518E-2</v>
      </c>
      <c r="T116" s="44"/>
      <c r="U116" s="44"/>
      <c r="V116" s="62">
        <f t="shared" si="54"/>
        <v>0</v>
      </c>
      <c r="W116" s="44"/>
      <c r="X116" s="39">
        <f t="shared" si="55"/>
        <v>13122469</v>
      </c>
      <c r="Y116" s="48"/>
      <c r="Z116" s="51">
        <f>Z115+$AA$41</f>
        <v>65.699999999999932</v>
      </c>
      <c r="AA116" s="25">
        <f>AA115+AB116*$AA$41</f>
        <v>18.19016789029218</v>
      </c>
      <c r="AB116" s="26">
        <f>-$AC$35*AA115*AC115</f>
        <v>-1.3147480221388718E-2</v>
      </c>
      <c r="AC116" s="25">
        <f>AC115+AD116*$AA$41</f>
        <v>3.9184189952456719E-2</v>
      </c>
      <c r="AD116" s="27">
        <f>$AC$35*AA115*AC115-$AC$36*AC115</f>
        <v>-9.9664277390677913E-3</v>
      </c>
      <c r="AE116" s="33"/>
      <c r="AF116" s="51">
        <f>AF115+$AG$41</f>
        <v>27.010000000000012</v>
      </c>
      <c r="AG116" s="80">
        <f>AG115+AH116*$AG$41</f>
        <v>49.108560162728843</v>
      </c>
      <c r="AH116" s="26">
        <f>-$AI$35*AG115*AI115</f>
        <v>-0.41947421578879024</v>
      </c>
      <c r="AI116" s="25">
        <f>AI115+AJ116*$AG$41</f>
        <v>0.49016395199301865</v>
      </c>
      <c r="AJ116" s="27">
        <f>$AI$35*AG115*AI115-$AI$36*AI115</f>
        <v>0.22890347216084186</v>
      </c>
      <c r="AK116" s="36"/>
      <c r="AL116" s="51">
        <f>AL115+$AM$41</f>
        <v>36.5</v>
      </c>
      <c r="AM116" s="25">
        <f>AM115+AN116*$AM$41</f>
        <v>49.926184405676217</v>
      </c>
      <c r="AN116" s="26">
        <f>-$AO$35*AM115*AO115</f>
        <v>-1.4195135294496555E-2</v>
      </c>
      <c r="AO116" s="25">
        <f>AO115+AP116*$AM$41</f>
        <v>1.7363308003163085E-2</v>
      </c>
      <c r="AP116" s="27">
        <f>$AO$35*AM115*AO115-$AO$36*AO115</f>
        <v>3.1397226035113773E-3</v>
      </c>
      <c r="AQ116" s="5"/>
      <c r="AR116" s="51">
        <f>AR115+$AS$41</f>
        <v>17.520000000000003</v>
      </c>
      <c r="AS116" s="46"/>
      <c r="AT116" s="46"/>
      <c r="AU116" s="63">
        <v>0</v>
      </c>
      <c r="AV116" s="46"/>
      <c r="AW116" s="30"/>
      <c r="AX116" s="19">
        <f>AX115+$AS$41</f>
        <v>17.520000000000003</v>
      </c>
      <c r="AY116" s="46"/>
      <c r="AZ116" s="46"/>
      <c r="BA116" s="63"/>
      <c r="BB116" s="46"/>
      <c r="BC116" s="36"/>
      <c r="BD116" s="19">
        <f>BD115+$BE$41</f>
        <v>14.59999999999998</v>
      </c>
      <c r="BE116" s="46"/>
      <c r="BF116" s="46"/>
      <c r="BG116" s="63"/>
      <c r="BH116" s="46"/>
      <c r="BI116" s="73"/>
      <c r="BJ116" s="19">
        <f>BJ115+$BK$41</f>
        <v>33.580000000000048</v>
      </c>
      <c r="BK116" s="46"/>
      <c r="BL116" s="46"/>
      <c r="BM116" s="63"/>
      <c r="BN116" s="46"/>
      <c r="BO116" s="73"/>
      <c r="BP116" s="19">
        <f>BP115+$BK$41</f>
        <v>33.580000000000048</v>
      </c>
      <c r="BQ116" s="46"/>
      <c r="BR116" s="46"/>
      <c r="BS116" s="63"/>
      <c r="BT116" s="46"/>
      <c r="BU116" s="99"/>
      <c r="BV116" s="19">
        <f>BV115+$BK$41</f>
        <v>33.580000000000048</v>
      </c>
      <c r="BW116" s="46"/>
      <c r="BX116" s="46"/>
      <c r="BY116" s="63"/>
      <c r="BZ116" s="46"/>
      <c r="CA116" s="30"/>
      <c r="CB116" s="21">
        <f>CB115+$AA$41</f>
        <v>65.699999999999932</v>
      </c>
      <c r="CC116" s="64">
        <f>AC119</f>
        <v>2.1090951666899747E-2</v>
      </c>
      <c r="CD116" s="64">
        <f>AI119</f>
        <v>0.86003118527296241</v>
      </c>
      <c r="CE116" s="64">
        <f>AO119</f>
        <v>2.3064149352664657E-2</v>
      </c>
      <c r="CF116" s="63">
        <f>AU119</f>
        <v>0</v>
      </c>
      <c r="CG116" s="63">
        <f>BA119</f>
        <v>0</v>
      </c>
      <c r="CH116" s="63">
        <f>BG119</f>
        <v>0</v>
      </c>
      <c r="CI116" s="63">
        <f>BM119</f>
        <v>0</v>
      </c>
      <c r="CJ116" s="63">
        <f>BS119</f>
        <v>0</v>
      </c>
      <c r="CK116" s="64">
        <f>SUM(CC116:CJ116)</f>
        <v>0.90418628629252684</v>
      </c>
      <c r="CL116" s="75">
        <f>P37</f>
        <v>44018</v>
      </c>
    </row>
    <row r="117" spans="2:90" x14ac:dyDescent="0.65">
      <c r="B117" s="45">
        <v>43966</v>
      </c>
      <c r="C117" s="39">
        <f t="shared" si="56"/>
        <v>114</v>
      </c>
      <c r="D117" s="47">
        <v>16193</v>
      </c>
      <c r="E117" s="52">
        <f t="shared" si="57"/>
        <v>7.0135393837544718E-2</v>
      </c>
      <c r="F117" s="55">
        <f t="shared" si="58"/>
        <v>-2262</v>
      </c>
      <c r="G117" s="47">
        <v>230882</v>
      </c>
      <c r="H117" s="47">
        <f t="shared" si="60"/>
        <v>23</v>
      </c>
      <c r="I117" s="47">
        <v>710</v>
      </c>
      <c r="J117" s="53">
        <f t="shared" si="59"/>
        <v>4.384610634224665E-2</v>
      </c>
      <c r="L117" s="28">
        <v>106</v>
      </c>
      <c r="M117" s="75">
        <v>44578</v>
      </c>
      <c r="N117" s="23"/>
      <c r="O117" s="61"/>
      <c r="P117" s="75">
        <f>M117</f>
        <v>44578</v>
      </c>
      <c r="Q117" s="44"/>
      <c r="R117" s="44">
        <f t="shared" si="30"/>
        <v>680728</v>
      </c>
      <c r="S117" s="56">
        <f t="shared" si="53"/>
        <v>5.1874993951214518E-2</v>
      </c>
      <c r="T117" s="44"/>
      <c r="U117" s="44"/>
      <c r="V117" s="62">
        <f t="shared" si="54"/>
        <v>0</v>
      </c>
      <c r="W117" s="44"/>
      <c r="X117" s="39">
        <f t="shared" si="55"/>
        <v>13122469</v>
      </c>
      <c r="Y117" s="48"/>
      <c r="Z117" s="51">
        <f>Z116+$AA$41</f>
        <v>66.599999999999937</v>
      </c>
      <c r="AA117" s="25">
        <f>AA116+AB117*$AA$41</f>
        <v>18.180545535874796</v>
      </c>
      <c r="AB117" s="26">
        <f>-$AC$35*AA116*AC116</f>
        <v>-1.0691504908204315E-2</v>
      </c>
      <c r="AC117" s="25">
        <f>AC116+AD117*$AA$41</f>
        <v>3.1878974310379303E-2</v>
      </c>
      <c r="AD117" s="27">
        <f>$AC$35*AA116*AC116-$AC$36*AC116</f>
        <v>-8.1169062689749084E-3</v>
      </c>
      <c r="AE117" s="33"/>
      <c r="AF117" s="51">
        <f>AF116+$AG$41</f>
        <v>27.380000000000013</v>
      </c>
      <c r="AG117" s="80">
        <f>AG116+AH117*$AG$41</f>
        <v>48.921526581883434</v>
      </c>
      <c r="AH117" s="26">
        <f>-$AI$35*AG116*AI116</f>
        <v>-0.50549616444705181</v>
      </c>
      <c r="AI117" s="25">
        <f>AI116+AJ117*$AG$41</f>
        <v>0.59195802158684185</v>
      </c>
      <c r="AJ117" s="27">
        <f>$AI$35*AG116*AI116-$AI$36*AI116</f>
        <v>0.27511910701033304</v>
      </c>
      <c r="AK117" s="36"/>
      <c r="AL117" s="51">
        <f>AL116+$AM$41</f>
        <v>37</v>
      </c>
      <c r="AM117" s="25">
        <f>AM116+AN117*$AM$41</f>
        <v>49.918382452220889</v>
      </c>
      <c r="AN117" s="26">
        <f>-$AO$35*AM116*AO116</f>
        <v>-1.5603906910652528E-2</v>
      </c>
      <c r="AO117" s="25">
        <f>AO116+AP117*$AM$41</f>
        <v>1.9088103657382269E-2</v>
      </c>
      <c r="AP117" s="27">
        <f>$AO$35*AM116*AO116-$AO$36*AO116</f>
        <v>3.4495913084383687E-3</v>
      </c>
      <c r="AQ117" s="5"/>
      <c r="AR117" s="51">
        <f>AR116+$AS$41</f>
        <v>17.760000000000002</v>
      </c>
      <c r="AS117" s="46"/>
      <c r="AT117" s="46"/>
      <c r="AU117" s="63">
        <v>0</v>
      </c>
      <c r="AV117" s="46"/>
      <c r="AW117" s="30"/>
      <c r="AX117" s="19">
        <f>AX116+$AS$41</f>
        <v>17.760000000000002</v>
      </c>
      <c r="AY117" s="46"/>
      <c r="AZ117" s="46"/>
      <c r="BA117" s="63"/>
      <c r="BB117" s="46"/>
      <c r="BC117" s="36"/>
      <c r="BD117" s="19">
        <f>BD116+$BE$41</f>
        <v>14.799999999999979</v>
      </c>
      <c r="BE117" s="46"/>
      <c r="BF117" s="46"/>
      <c r="BG117" s="63"/>
      <c r="BH117" s="46"/>
      <c r="BI117" s="73"/>
      <c r="BJ117" s="19">
        <f>BJ116+$BK$41</f>
        <v>34.040000000000049</v>
      </c>
      <c r="BK117" s="46"/>
      <c r="BL117" s="46"/>
      <c r="BM117" s="63"/>
      <c r="BN117" s="46"/>
      <c r="BO117" s="73"/>
      <c r="BP117" s="19">
        <f>BP116+$BK$41</f>
        <v>34.040000000000049</v>
      </c>
      <c r="BQ117" s="46"/>
      <c r="BR117" s="46"/>
      <c r="BS117" s="63"/>
      <c r="BT117" s="46"/>
      <c r="BU117" s="99"/>
      <c r="BV117" s="19">
        <f>BV116+$BK$41</f>
        <v>34.040000000000049</v>
      </c>
      <c r="BW117" s="46"/>
      <c r="BX117" s="46"/>
      <c r="BY117" s="63"/>
      <c r="BZ117" s="46"/>
      <c r="CA117" s="30"/>
      <c r="CB117" s="21">
        <f>CB116+$AA$41</f>
        <v>66.599999999999937</v>
      </c>
      <c r="CC117" s="64">
        <f>AC120</f>
        <v>1.7152128959291982E-2</v>
      </c>
      <c r="CD117" s="64">
        <f>AI120</f>
        <v>1.0340779974642849</v>
      </c>
      <c r="CE117" s="64">
        <f>AO120</f>
        <v>2.5349885756268224E-2</v>
      </c>
      <c r="CF117" s="63">
        <f>AU120</f>
        <v>0</v>
      </c>
      <c r="CG117" s="63">
        <f>BA120</f>
        <v>0</v>
      </c>
      <c r="CH117" s="63">
        <f>BG120</f>
        <v>0</v>
      </c>
      <c r="CI117" s="63">
        <f>BM120</f>
        <v>0</v>
      </c>
      <c r="CJ117" s="63">
        <f>BS120</f>
        <v>0</v>
      </c>
      <c r="CK117" s="64">
        <f>SUM(CC117:CJ117)</f>
        <v>1.076580012179845</v>
      </c>
      <c r="CL117" s="36"/>
    </row>
    <row r="118" spans="2:90" x14ac:dyDescent="0.65">
      <c r="B118" s="45">
        <v>43967</v>
      </c>
      <c r="C118" s="39">
        <f t="shared" si="56"/>
        <v>44</v>
      </c>
      <c r="D118" s="47">
        <v>16237</v>
      </c>
      <c r="E118" s="52">
        <f t="shared" si="57"/>
        <v>6.7550589096718364E-2</v>
      </c>
      <c r="F118" s="39">
        <f t="shared" si="58"/>
        <v>9486</v>
      </c>
      <c r="G118" s="47">
        <v>240368</v>
      </c>
      <c r="H118" s="47">
        <f t="shared" si="60"/>
        <v>15</v>
      </c>
      <c r="I118" s="47">
        <v>725</v>
      </c>
      <c r="J118" s="53">
        <f t="shared" si="59"/>
        <v>4.4651105499784439E-2</v>
      </c>
      <c r="L118" s="28">
        <v>107</v>
      </c>
      <c r="M118" s="75">
        <v>44585</v>
      </c>
      <c r="N118" s="23"/>
      <c r="O118" s="61"/>
      <c r="P118" s="75">
        <f>M118</f>
        <v>44585</v>
      </c>
      <c r="Q118" s="44"/>
      <c r="R118" s="44">
        <f t="shared" si="30"/>
        <v>680728</v>
      </c>
      <c r="S118" s="56">
        <f t="shared" si="53"/>
        <v>5.1874993951214518E-2</v>
      </c>
      <c r="T118" s="44"/>
      <c r="U118" s="44"/>
      <c r="V118" s="62">
        <f t="shared" si="54"/>
        <v>0</v>
      </c>
      <c r="W118" s="44"/>
      <c r="X118" s="39">
        <f t="shared" si="55"/>
        <v>13122469</v>
      </c>
      <c r="Y118" s="48"/>
      <c r="Z118" s="51">
        <f>Z117+$AA$41</f>
        <v>67.499999999999943</v>
      </c>
      <c r="AA118" s="25">
        <f>AA117+AB118*$AA$41</f>
        <v>18.172721244429624</v>
      </c>
      <c r="AB118" s="26">
        <f>-$AC$35*AA117*AC117</f>
        <v>-8.6936571613025065E-3</v>
      </c>
      <c r="AC118" s="25">
        <f>AC117+AD118*$AA$41</f>
        <v>2.5931548853467701E-2</v>
      </c>
      <c r="AD118" s="27">
        <f>$AC$35*AA117*AC117-$AC$36*AC117</f>
        <v>-6.6082505076795577E-3</v>
      </c>
      <c r="AE118" s="33"/>
      <c r="AF118" s="51">
        <f>AF117+$AG$41</f>
        <v>27.750000000000014</v>
      </c>
      <c r="AG118" s="80">
        <f>AG117+AH118*$AG$41</f>
        <v>48.696511343896411</v>
      </c>
      <c r="AH118" s="26">
        <f>-$AI$35*AG117*AI117</f>
        <v>-0.60814929185681599</v>
      </c>
      <c r="AI118" s="25">
        <f>AI117+AJ118*$AG$41</f>
        <v>0.71403175961991194</v>
      </c>
      <c r="AJ118" s="27">
        <f>$AI$35*AG117*AI117-$AI$36*AI117</f>
        <v>0.32992902171100036</v>
      </c>
      <c r="AK118" s="36"/>
      <c r="AL118" s="51">
        <f>AL117+$AM$41</f>
        <v>37.5</v>
      </c>
      <c r="AM118" s="25">
        <f>AM117+AN118*$AM$41</f>
        <v>49.909806826892975</v>
      </c>
      <c r="AN118" s="26">
        <f>-$AO$35*AM117*AO117</f>
        <v>-1.7151250655823198E-2</v>
      </c>
      <c r="AO118" s="25">
        <f>AO117+AP118*$AM$41</f>
        <v>2.0982892705210074E-2</v>
      </c>
      <c r="AP118" s="27">
        <f>$AO$35*AM117*AO117-$AO$36*AO117</f>
        <v>3.7895780956556102E-3</v>
      </c>
      <c r="AQ118" s="5"/>
      <c r="AR118" s="51">
        <f>AR117+$AS$41</f>
        <v>18</v>
      </c>
      <c r="AS118" s="46"/>
      <c r="AT118" s="46"/>
      <c r="AU118" s="63">
        <v>0</v>
      </c>
      <c r="AV118" s="46"/>
      <c r="AW118" s="30"/>
      <c r="AX118" s="19">
        <f>AX117+$AS$41</f>
        <v>18</v>
      </c>
      <c r="AY118" s="46"/>
      <c r="AZ118" s="46"/>
      <c r="BA118" s="63"/>
      <c r="BB118" s="46"/>
      <c r="BC118" s="36"/>
      <c r="BD118" s="19">
        <f>BD117+$BE$41</f>
        <v>14.999999999999979</v>
      </c>
      <c r="BE118" s="46"/>
      <c r="BF118" s="46"/>
      <c r="BG118" s="63"/>
      <c r="BH118" s="46"/>
      <c r="BI118" s="73"/>
      <c r="BJ118" s="19">
        <f>BJ117+$BK$41</f>
        <v>34.50000000000005</v>
      </c>
      <c r="BK118" s="46"/>
      <c r="BL118" s="46"/>
      <c r="BM118" s="63"/>
      <c r="BN118" s="46"/>
      <c r="BO118" s="73"/>
      <c r="BP118" s="19">
        <f>BP117+$BK$41</f>
        <v>34.50000000000005</v>
      </c>
      <c r="BQ118" s="46"/>
      <c r="BR118" s="46"/>
      <c r="BS118" s="63"/>
      <c r="BT118" s="46"/>
      <c r="BU118" s="99"/>
      <c r="BV118" s="19">
        <f>BV117+$BK$41</f>
        <v>34.50000000000005</v>
      </c>
      <c r="BW118" s="46"/>
      <c r="BX118" s="46"/>
      <c r="BY118" s="63"/>
      <c r="BZ118" s="46"/>
      <c r="CA118" s="30"/>
      <c r="CB118" s="21">
        <f>CB117+$AA$41</f>
        <v>67.499999999999943</v>
      </c>
      <c r="CC118" s="64">
        <f>AC121</f>
        <v>1.394770002588429E-2</v>
      </c>
      <c r="CD118" s="64">
        <f>AI121</f>
        <v>1.2407470218823347</v>
      </c>
      <c r="CE118" s="64">
        <f>AO121</f>
        <v>2.785978327663742E-2</v>
      </c>
      <c r="CF118" s="63">
        <f>AU121</f>
        <v>0</v>
      </c>
      <c r="CG118" s="63">
        <f>BA121</f>
        <v>0</v>
      </c>
      <c r="CH118" s="63">
        <f>BG121</f>
        <v>0</v>
      </c>
      <c r="CI118" s="63">
        <f>BM121</f>
        <v>0</v>
      </c>
      <c r="CJ118" s="63">
        <f>BS121</f>
        <v>0</v>
      </c>
      <c r="CK118" s="64">
        <f>SUM(CC118:CJ118)</f>
        <v>1.2825545051848564</v>
      </c>
      <c r="CL118" s="36"/>
    </row>
    <row r="119" spans="2:90" x14ac:dyDescent="0.65">
      <c r="B119" s="45">
        <v>43968</v>
      </c>
      <c r="C119" s="39">
        <f t="shared" si="56"/>
        <v>48</v>
      </c>
      <c r="D119" s="47">
        <v>16285</v>
      </c>
      <c r="E119" s="52">
        <f t="shared" si="57"/>
        <v>6.6618395431413943E-2</v>
      </c>
      <c r="F119" s="39">
        <f t="shared" si="58"/>
        <v>4084</v>
      </c>
      <c r="G119" s="47">
        <v>244452</v>
      </c>
      <c r="H119" s="47">
        <f t="shared" si="60"/>
        <v>19</v>
      </c>
      <c r="I119" s="47">
        <v>744</v>
      </c>
      <c r="J119" s="53">
        <f t="shared" si="59"/>
        <v>4.5686214307645072E-2</v>
      </c>
      <c r="L119" s="28">
        <v>108</v>
      </c>
      <c r="M119" s="75">
        <v>44592</v>
      </c>
      <c r="N119" s="23"/>
      <c r="O119" s="61"/>
      <c r="P119" s="75">
        <f>M119</f>
        <v>44592</v>
      </c>
      <c r="Q119" s="44"/>
      <c r="R119" s="44">
        <f t="shared" si="30"/>
        <v>680728</v>
      </c>
      <c r="S119" s="56">
        <f t="shared" si="53"/>
        <v>5.1874993951214518E-2</v>
      </c>
      <c r="T119" s="44"/>
      <c r="U119" s="44"/>
      <c r="V119" s="62">
        <f t="shared" si="54"/>
        <v>0</v>
      </c>
      <c r="W119" s="44"/>
      <c r="X119" s="39">
        <f t="shared" si="55"/>
        <v>13122469</v>
      </c>
      <c r="Y119" s="48"/>
      <c r="Z119" s="51">
        <f>Z118+$AA$41</f>
        <v>68.399999999999949</v>
      </c>
      <c r="AA119" s="25">
        <f>AA118+AB119*$AA$41</f>
        <v>18.166359412511493</v>
      </c>
      <c r="AB119" s="26">
        <f>-$AC$35*AA118*AC118</f>
        <v>-7.068702131255657E-3</v>
      </c>
      <c r="AC119" s="25">
        <f>AC118+AD119*$AA$41</f>
        <v>2.1090951666899747E-2</v>
      </c>
      <c r="AD119" s="27">
        <f>$AC$35*AA118*AC118-$AC$36*AC118</f>
        <v>-5.3784413184088387E-3</v>
      </c>
      <c r="AE119" s="33"/>
      <c r="AF119" s="51">
        <f>AF118+$AG$41</f>
        <v>28.120000000000015</v>
      </c>
      <c r="AG119" s="80">
        <f>AG118+AH119*$AG$41</f>
        <v>48.426341795245456</v>
      </c>
      <c r="AH119" s="26">
        <f>-$AI$35*AG118*AI118</f>
        <v>-0.73018796932690044</v>
      </c>
      <c r="AI119" s="25">
        <f>AI118+AJ119*$AG$41</f>
        <v>0.86003118527296241</v>
      </c>
      <c r="AJ119" s="27">
        <f>$AI$35*AG118*AI118-$AI$36*AI118</f>
        <v>0.39459304230554187</v>
      </c>
      <c r="AK119" s="36"/>
      <c r="AL119" s="51">
        <f>AL118+$AM$41</f>
        <v>38</v>
      </c>
      <c r="AM119" s="25">
        <f>AM118+AN119*$AM$41</f>
        <v>49.900381557798696</v>
      </c>
      <c r="AN119" s="26">
        <f>-$AO$35*AM118*AO118</f>
        <v>-1.8850538188556216E-2</v>
      </c>
      <c r="AO119" s="25">
        <f>AO118+AP119*$AM$41</f>
        <v>2.3064149352664657E-2</v>
      </c>
      <c r="AP119" s="27">
        <f>$AO$35*AM118*AO118-$AO$36*AO118</f>
        <v>4.1625132949091644E-3</v>
      </c>
      <c r="AQ119" s="5"/>
      <c r="AR119" s="51">
        <f>AR118+$AS$41</f>
        <v>18.239999999999998</v>
      </c>
      <c r="AS119" s="46"/>
      <c r="AT119" s="46"/>
      <c r="AU119" s="63">
        <v>0</v>
      </c>
      <c r="AV119" s="46"/>
      <c r="AW119" s="30"/>
      <c r="AX119" s="19">
        <f>AX118+$AS$41</f>
        <v>18.239999999999998</v>
      </c>
      <c r="AY119" s="46"/>
      <c r="AZ119" s="46"/>
      <c r="BA119" s="63"/>
      <c r="BB119" s="46"/>
      <c r="BC119" s="36"/>
      <c r="BD119" s="19">
        <f>BD118+$BE$41</f>
        <v>15.199999999999978</v>
      </c>
      <c r="BE119" s="46"/>
      <c r="BF119" s="46"/>
      <c r="BG119" s="63"/>
      <c r="BH119" s="46"/>
      <c r="BI119" s="73"/>
      <c r="BJ119" s="19">
        <f>BJ118+$BK$41</f>
        <v>34.960000000000051</v>
      </c>
      <c r="BK119" s="46"/>
      <c r="BL119" s="46"/>
      <c r="BM119" s="63"/>
      <c r="BN119" s="46"/>
      <c r="BO119" s="73"/>
      <c r="BP119" s="19">
        <f>BP118+$BK$41</f>
        <v>34.960000000000051</v>
      </c>
      <c r="BQ119" s="46"/>
      <c r="BR119" s="46"/>
      <c r="BS119" s="63"/>
      <c r="BT119" s="46"/>
      <c r="BU119" s="99"/>
      <c r="BV119" s="19">
        <f>BV118+$BK$41</f>
        <v>34.960000000000051</v>
      </c>
      <c r="BW119" s="46"/>
      <c r="BX119" s="46"/>
      <c r="BY119" s="63"/>
      <c r="BZ119" s="46"/>
      <c r="CA119" s="30"/>
      <c r="CB119" s="21">
        <f>CB118+$AA$41</f>
        <v>68.399999999999949</v>
      </c>
      <c r="CC119" s="64">
        <f>AC122</f>
        <v>1.1341143416628544E-2</v>
      </c>
      <c r="CD119" s="64">
        <f>AI122</f>
        <v>1.4849945097490038</v>
      </c>
      <c r="CE119" s="64">
        <f>AO122</f>
        <v>3.0615332288258336E-2</v>
      </c>
      <c r="CF119" s="63">
        <f>AU122</f>
        <v>0</v>
      </c>
      <c r="CG119" s="63">
        <f>BA122</f>
        <v>0</v>
      </c>
      <c r="CH119" s="63">
        <f>BG122</f>
        <v>0</v>
      </c>
      <c r="CI119" s="63">
        <f>BM122</f>
        <v>0</v>
      </c>
      <c r="CJ119" s="63">
        <f>BS122</f>
        <v>0</v>
      </c>
      <c r="CK119" s="64">
        <f>SUM(CC119:CJ119)</f>
        <v>1.5269509854538907</v>
      </c>
      <c r="CL119" s="75">
        <f>P38</f>
        <v>44025</v>
      </c>
    </row>
    <row r="120" spans="2:90" x14ac:dyDescent="0.65">
      <c r="B120" s="45">
        <v>43969</v>
      </c>
      <c r="C120" s="39">
        <f t="shared" si="56"/>
        <v>20</v>
      </c>
      <c r="D120" s="47">
        <v>16305</v>
      </c>
      <c r="E120" s="52">
        <f t="shared" si="57"/>
        <v>6.5180630898937039E-2</v>
      </c>
      <c r="F120" s="39">
        <f t="shared" si="58"/>
        <v>5699</v>
      </c>
      <c r="G120" s="47">
        <v>250151</v>
      </c>
      <c r="H120" s="47">
        <f t="shared" si="60"/>
        <v>5</v>
      </c>
      <c r="I120" s="47">
        <v>749</v>
      </c>
      <c r="J120" s="53">
        <f t="shared" si="59"/>
        <v>4.5936829193498924E-2</v>
      </c>
      <c r="L120" s="28">
        <v>109</v>
      </c>
      <c r="M120" s="75">
        <v>44599</v>
      </c>
      <c r="N120" s="23"/>
      <c r="O120" s="61"/>
      <c r="P120" s="75">
        <f>M120</f>
        <v>44599</v>
      </c>
      <c r="Q120" s="44"/>
      <c r="R120" s="44">
        <f t="shared" si="30"/>
        <v>680728</v>
      </c>
      <c r="S120" s="56">
        <f t="shared" si="53"/>
        <v>5.1874993951214518E-2</v>
      </c>
      <c r="T120" s="44"/>
      <c r="U120" s="44"/>
      <c r="V120" s="62">
        <f t="shared" si="54"/>
        <v>0</v>
      </c>
      <c r="W120" s="44"/>
      <c r="X120" s="39">
        <f t="shared" si="55"/>
        <v>13122469</v>
      </c>
      <c r="Y120" s="48"/>
      <c r="Z120" s="51">
        <f>Z119+$AA$41</f>
        <v>69.299999999999955</v>
      </c>
      <c r="AA120" s="25">
        <f>AA119+AB120*$AA$41</f>
        <v>18.161186944099001</v>
      </c>
      <c r="AB120" s="26">
        <f>-$AC$35*AA119*AC119</f>
        <v>-5.7471871249921381E-3</v>
      </c>
      <c r="AC120" s="25">
        <f>AC119+AD120*$AA$41</f>
        <v>1.7152128959291982E-2</v>
      </c>
      <c r="AD120" s="27">
        <f>$AC$35*AA119*AC119-$AC$36*AC119</f>
        <v>-4.3764696751197396E-3</v>
      </c>
      <c r="AE120" s="33"/>
      <c r="AF120" s="51">
        <f>AF119+$AG$41</f>
        <v>28.490000000000016</v>
      </c>
      <c r="AG120" s="80">
        <f>AG119+AH120*$AG$41</f>
        <v>48.102735559935162</v>
      </c>
      <c r="AH120" s="26">
        <f>-$AI$35*AG119*AI119</f>
        <v>-0.87461144678456948</v>
      </c>
      <c r="AI120" s="25">
        <f>AI119+AJ120*$AG$41</f>
        <v>1.0340779974642849</v>
      </c>
      <c r="AJ120" s="27">
        <f>$AI$35*AG119*AI119-$AI$36*AI119</f>
        <v>0.47039678970627719</v>
      </c>
      <c r="AK120" s="36"/>
      <c r="AL120" s="51">
        <f>AL119+$AM$41</f>
        <v>38.5</v>
      </c>
      <c r="AM120" s="25">
        <f>AM119+AN120*$AM$41</f>
        <v>49.890023369121657</v>
      </c>
      <c r="AN120" s="26">
        <f>-$AO$35*AM119*AO119</f>
        <v>-2.0716377354072397E-2</v>
      </c>
      <c r="AO120" s="25">
        <f>AO119+AP120*$AM$41</f>
        <v>2.5349885756268224E-2</v>
      </c>
      <c r="AP120" s="27">
        <f>$AO$35*AM119*AO119-$AO$36*AO119</f>
        <v>4.571472807207138E-3</v>
      </c>
      <c r="AQ120" s="5"/>
      <c r="AR120" s="51">
        <f>AR119+$AS$41</f>
        <v>18.479999999999997</v>
      </c>
      <c r="AS120" s="46"/>
      <c r="AT120" s="46"/>
      <c r="AU120" s="63">
        <v>0</v>
      </c>
      <c r="AV120" s="46"/>
      <c r="AW120" s="30"/>
      <c r="AX120" s="19">
        <f>AX119+$AS$41</f>
        <v>18.479999999999997</v>
      </c>
      <c r="AY120" s="46"/>
      <c r="AZ120" s="46"/>
      <c r="BA120" s="63"/>
      <c r="BB120" s="46"/>
      <c r="BC120" s="36"/>
      <c r="BD120" s="19">
        <f>BD119+$BE$41</f>
        <v>15.399999999999977</v>
      </c>
      <c r="BE120" s="46"/>
      <c r="BF120" s="46"/>
      <c r="BG120" s="63"/>
      <c r="BH120" s="46"/>
      <c r="BI120" s="73"/>
      <c r="BJ120" s="19">
        <f>BJ119+$BK$41</f>
        <v>35.420000000000051</v>
      </c>
      <c r="BK120" s="46"/>
      <c r="BL120" s="46"/>
      <c r="BM120" s="63"/>
      <c r="BN120" s="46"/>
      <c r="BO120" s="73"/>
      <c r="BP120" s="19">
        <f>BP119+$BK$41</f>
        <v>35.420000000000051</v>
      </c>
      <c r="BQ120" s="46"/>
      <c r="BR120" s="46"/>
      <c r="BS120" s="63"/>
      <c r="BT120" s="46"/>
      <c r="BU120" s="99"/>
      <c r="BV120" s="19">
        <f>BV119+$BK$41</f>
        <v>35.420000000000051</v>
      </c>
      <c r="BW120" s="46"/>
      <c r="BX120" s="46"/>
      <c r="BY120" s="63"/>
      <c r="BZ120" s="46"/>
      <c r="CA120" s="30"/>
      <c r="CB120" s="21">
        <f>CB119+$AA$41</f>
        <v>69.299999999999955</v>
      </c>
      <c r="CC120" s="64">
        <f>AC123</f>
        <v>9.2211786108911883E-3</v>
      </c>
      <c r="CD120" s="64">
        <f>AI123</f>
        <v>1.7720155607487373</v>
      </c>
      <c r="CE120" s="64">
        <f>AO123</f>
        <v>3.3639980496792676E-2</v>
      </c>
      <c r="CF120" s="63">
        <f>AU123</f>
        <v>0</v>
      </c>
      <c r="CG120" s="63">
        <f>BA123</f>
        <v>0</v>
      </c>
      <c r="CH120" s="63">
        <f>BG123</f>
        <v>0</v>
      </c>
      <c r="CI120" s="63">
        <f>BM123</f>
        <v>0</v>
      </c>
      <c r="CJ120" s="63">
        <f>BS123</f>
        <v>0</v>
      </c>
      <c r="CK120" s="64">
        <f>SUM(CC120:CJ120)</f>
        <v>1.8148767198564211</v>
      </c>
      <c r="CL120" s="36"/>
    </row>
    <row r="121" spans="2:90" x14ac:dyDescent="0.65">
      <c r="B121" s="45">
        <v>43970</v>
      </c>
      <c r="C121" s="39">
        <f t="shared" si="56"/>
        <v>60</v>
      </c>
      <c r="D121" s="47">
        <v>16365</v>
      </c>
      <c r="E121" s="52">
        <f t="shared" si="57"/>
        <v>6.400704018773834E-2</v>
      </c>
      <c r="F121" s="39">
        <f t="shared" si="58"/>
        <v>5524</v>
      </c>
      <c r="G121" s="47">
        <v>255675</v>
      </c>
      <c r="H121" s="47">
        <f t="shared" si="60"/>
        <v>14</v>
      </c>
      <c r="I121" s="47">
        <v>763</v>
      </c>
      <c r="J121" s="53">
        <f t="shared" si="59"/>
        <v>4.662389245340666E-2</v>
      </c>
      <c r="L121" s="28">
        <v>110</v>
      </c>
      <c r="M121" s="75">
        <v>44606</v>
      </c>
      <c r="N121" s="23"/>
      <c r="O121" s="61"/>
      <c r="P121" s="75">
        <f>M121</f>
        <v>44606</v>
      </c>
      <c r="Q121" s="44"/>
      <c r="R121" s="44">
        <f t="shared" si="30"/>
        <v>680728</v>
      </c>
      <c r="S121" s="56">
        <f t="shared" si="53"/>
        <v>5.1874993951214518E-2</v>
      </c>
      <c r="T121" s="44"/>
      <c r="U121" s="44"/>
      <c r="V121" s="62">
        <f t="shared" si="54"/>
        <v>0</v>
      </c>
      <c r="W121" s="44"/>
      <c r="X121" s="39">
        <f t="shared" si="55"/>
        <v>13122469</v>
      </c>
      <c r="Y121" s="48"/>
      <c r="Z121" s="51">
        <f>Z120+$AA$41</f>
        <v>70.19999999999996</v>
      </c>
      <c r="AA121" s="25">
        <f>AA120+AB121*$AA$41</f>
        <v>18.156981653321996</v>
      </c>
      <c r="AB121" s="26">
        <f>-$AC$35*AA120*AC120</f>
        <v>-4.6725453077849383E-3</v>
      </c>
      <c r="AC121" s="25">
        <f>AC120+AD121*$AA$41</f>
        <v>1.394770002588429E-2</v>
      </c>
      <c r="AD121" s="27">
        <f>$AC$35*AA120*AC120-$AC$36*AC120</f>
        <v>-3.5604765926752126E-3</v>
      </c>
      <c r="AE121" s="33"/>
      <c r="AF121" s="51">
        <f>AF120+$AG$41</f>
        <v>28.860000000000017</v>
      </c>
      <c r="AG121" s="80">
        <f>AG120+AH121*$AG$41</f>
        <v>47.716240371758076</v>
      </c>
      <c r="AH121" s="26">
        <f>-$AI$35*AG120*AI120</f>
        <v>-1.0445815896678079</v>
      </c>
      <c r="AI121" s="25">
        <f>AI120+AJ121*$AG$41</f>
        <v>1.2407470218823347</v>
      </c>
      <c r="AJ121" s="27">
        <f>$AI$35*AG120*AI120-$AI$36*AI120</f>
        <v>0.55856493085959402</v>
      </c>
      <c r="AK121" s="36"/>
      <c r="AL121" s="51">
        <f>AL120+$AM$41</f>
        <v>39</v>
      </c>
      <c r="AM121" s="25">
        <f>AM120+AN121*$AM$41</f>
        <v>49.878641011586595</v>
      </c>
      <c r="AN121" s="26">
        <f>-$AO$35*AM120*AO120</f>
        <v>-2.2764715070126146E-2</v>
      </c>
      <c r="AO121" s="25">
        <f>AO120+AP121*$AM$41</f>
        <v>2.785978327663742E-2</v>
      </c>
      <c r="AP121" s="27">
        <f>$AO$35*AM120*AO120-$AO$36*AO120</f>
        <v>5.0197950407383889E-3</v>
      </c>
      <c r="AQ121" s="5"/>
      <c r="AR121" s="51">
        <f>AR120+$AS$41</f>
        <v>18.719999999999995</v>
      </c>
      <c r="AS121" s="46"/>
      <c r="AT121" s="46"/>
      <c r="AU121" s="63">
        <v>0</v>
      </c>
      <c r="AV121" s="46"/>
      <c r="AW121" s="30"/>
      <c r="AX121" s="19">
        <f>AX120+$AS$41</f>
        <v>18.719999999999995</v>
      </c>
      <c r="AY121" s="46"/>
      <c r="AZ121" s="46"/>
      <c r="BA121" s="63"/>
      <c r="BB121" s="46"/>
      <c r="BC121" s="36"/>
      <c r="BD121" s="19">
        <f>BD120+$BE$41</f>
        <v>15.599999999999977</v>
      </c>
      <c r="BE121" s="46"/>
      <c r="BF121" s="46"/>
      <c r="BG121" s="63"/>
      <c r="BH121" s="46"/>
      <c r="BI121" s="73"/>
      <c r="BJ121" s="19">
        <f>BJ120+$BK$41</f>
        <v>35.880000000000052</v>
      </c>
      <c r="BK121" s="46"/>
      <c r="BL121" s="46"/>
      <c r="BM121" s="63"/>
      <c r="BN121" s="46"/>
      <c r="BO121" s="73"/>
      <c r="BP121" s="19">
        <f>BP120+$BK$41</f>
        <v>35.880000000000052</v>
      </c>
      <c r="BQ121" s="46"/>
      <c r="BR121" s="46"/>
      <c r="BS121" s="63"/>
      <c r="BT121" s="46"/>
      <c r="BU121" s="99"/>
      <c r="BV121" s="19">
        <f>BV120+$BK$41</f>
        <v>35.880000000000052</v>
      </c>
      <c r="BW121" s="46"/>
      <c r="BX121" s="46"/>
      <c r="BY121" s="63"/>
      <c r="BZ121" s="46"/>
      <c r="CA121" s="30"/>
      <c r="CB121" s="21">
        <f>CB120+$AA$41</f>
        <v>70.19999999999996</v>
      </c>
      <c r="CC121" s="64">
        <f>AC124</f>
        <v>7.4971462616818018E-3</v>
      </c>
      <c r="CD121" s="64">
        <f>AI124</f>
        <v>2.1070048266021053</v>
      </c>
      <c r="CE121" s="64">
        <f>AO124</f>
        <v>3.6959289538442595E-2</v>
      </c>
      <c r="CF121" s="63">
        <f>AU124</f>
        <v>0</v>
      </c>
      <c r="CG121" s="63">
        <f>BA124</f>
        <v>0</v>
      </c>
      <c r="CH121" s="63">
        <f>BG124</f>
        <v>0</v>
      </c>
      <c r="CI121" s="63">
        <f>BM124</f>
        <v>0</v>
      </c>
      <c r="CJ121" s="63">
        <f>BS124</f>
        <v>0</v>
      </c>
      <c r="CK121" s="64">
        <f>SUM(CC121:CJ121)</f>
        <v>2.1514612624022296</v>
      </c>
      <c r="CL121" s="36"/>
    </row>
    <row r="122" spans="2:90" x14ac:dyDescent="0.65">
      <c r="B122" s="45">
        <v>43971</v>
      </c>
      <c r="C122" s="39">
        <f t="shared" si="56"/>
        <v>20</v>
      </c>
      <c r="D122" s="47">
        <v>16385</v>
      </c>
      <c r="E122" s="52">
        <f t="shared" si="57"/>
        <v>6.3439640386097104E-2</v>
      </c>
      <c r="F122" s="39">
        <f t="shared" si="58"/>
        <v>2602</v>
      </c>
      <c r="G122" s="47">
        <v>258277</v>
      </c>
      <c r="H122" s="47">
        <f t="shared" si="60"/>
        <v>8</v>
      </c>
      <c r="I122" s="47">
        <v>771</v>
      </c>
      <c r="J122" s="53">
        <f t="shared" si="59"/>
        <v>4.705523344522429E-2</v>
      </c>
      <c r="L122" s="28">
        <v>111</v>
      </c>
      <c r="M122" s="75">
        <v>44613</v>
      </c>
      <c r="N122" s="23"/>
      <c r="O122" s="61"/>
      <c r="P122" s="75">
        <f>M122</f>
        <v>44613</v>
      </c>
      <c r="Q122" s="44"/>
      <c r="R122" s="44">
        <f t="shared" si="30"/>
        <v>680728</v>
      </c>
      <c r="S122" s="56">
        <f t="shared" si="53"/>
        <v>5.1874993951214518E-2</v>
      </c>
      <c r="T122" s="44"/>
      <c r="U122" s="44"/>
      <c r="V122" s="62">
        <f t="shared" si="54"/>
        <v>0</v>
      </c>
      <c r="W122" s="44"/>
      <c r="X122" s="39">
        <f t="shared" si="55"/>
        <v>13122469</v>
      </c>
      <c r="Y122" s="48"/>
      <c r="Z122" s="51">
        <f>Z121+$AA$41</f>
        <v>71.099999999999966</v>
      </c>
      <c r="AA122" s="25">
        <f>AA121+AB122*$AA$41</f>
        <v>18.153562803520071</v>
      </c>
      <c r="AB122" s="26">
        <f>-$AC$35*AA121*AC121</f>
        <v>-3.7987220021402962E-3</v>
      </c>
      <c r="AC122" s="25">
        <f>AC121+AD122*$AA$41</f>
        <v>1.1341143416628544E-2</v>
      </c>
      <c r="AD122" s="27">
        <f>$AC$35*AA121*AC121-$AC$36*AC121</f>
        <v>-2.8961740102841625E-3</v>
      </c>
      <c r="AE122" s="33"/>
      <c r="AF122" s="51">
        <f>AF121+$AG$41</f>
        <v>29.230000000000018</v>
      </c>
      <c r="AG122" s="80">
        <f>AG121+AH122*$AG$41</f>
        <v>47.256226976786067</v>
      </c>
      <c r="AH122" s="26">
        <f>-$AI$35*AG121*AI121</f>
        <v>-1.2432794458702898</v>
      </c>
      <c r="AI122" s="25">
        <f>AI121+AJ122*$AG$41</f>
        <v>1.4849945097490038</v>
      </c>
      <c r="AJ122" s="27">
        <f>$AI$35*AG121*AI121-$AI$36*AI121</f>
        <v>0.66012834558559252</v>
      </c>
      <c r="AK122" s="36"/>
      <c r="AL122" s="51">
        <f>AL121+$AM$41</f>
        <v>39.5</v>
      </c>
      <c r="AM122" s="25">
        <f>AM121+AN122*$AM$41</f>
        <v>49.866134538428149</v>
      </c>
      <c r="AN122" s="26">
        <f>-$AO$35*AM121*AO121</f>
        <v>-2.5012946316888027E-2</v>
      </c>
      <c r="AO122" s="25">
        <f>AO121+AP122*$AM$41</f>
        <v>3.0615332288258336E-2</v>
      </c>
      <c r="AP122" s="27">
        <f>$AO$35*AM121*AO121-$AO$36*AO121</f>
        <v>5.5110980232418345E-3</v>
      </c>
      <c r="AQ122" s="5"/>
      <c r="AR122" s="51">
        <f>AR121+$AS$41</f>
        <v>18.959999999999994</v>
      </c>
      <c r="AS122" s="46"/>
      <c r="AT122" s="46"/>
      <c r="AU122" s="63">
        <v>0</v>
      </c>
      <c r="AV122" s="46"/>
      <c r="AW122" s="30"/>
      <c r="AX122" s="19">
        <f>AX121+$AS$41</f>
        <v>18.959999999999994</v>
      </c>
      <c r="AY122" s="46"/>
      <c r="AZ122" s="46"/>
      <c r="BA122" s="63"/>
      <c r="BB122" s="46"/>
      <c r="BC122" s="36"/>
      <c r="BD122" s="19">
        <f>BD121+$BE$41</f>
        <v>15.799999999999976</v>
      </c>
      <c r="BE122" s="46"/>
      <c r="BF122" s="46"/>
      <c r="BG122" s="63"/>
      <c r="BH122" s="46"/>
      <c r="BI122" s="73"/>
      <c r="BJ122" s="19">
        <f>BJ121+$BK$41</f>
        <v>36.340000000000053</v>
      </c>
      <c r="BK122" s="46"/>
      <c r="BL122" s="46"/>
      <c r="BM122" s="63"/>
      <c r="BN122" s="46"/>
      <c r="BO122" s="73"/>
      <c r="BP122" s="19">
        <f>BP121+$BK$41</f>
        <v>36.340000000000053</v>
      </c>
      <c r="BQ122" s="46"/>
      <c r="BR122" s="46"/>
      <c r="BS122" s="63"/>
      <c r="BT122" s="46"/>
      <c r="BU122" s="99"/>
      <c r="BV122" s="19">
        <f>BV121+$BK$41</f>
        <v>36.340000000000053</v>
      </c>
      <c r="BW122" s="46"/>
      <c r="BX122" s="46"/>
      <c r="BY122" s="63"/>
      <c r="BZ122" s="46"/>
      <c r="CA122" s="30"/>
      <c r="CB122" s="21">
        <f>CB121+$AA$41</f>
        <v>71.099999999999966</v>
      </c>
      <c r="CC122" s="64">
        <f>AC125</f>
        <v>6.0952179388750159E-3</v>
      </c>
      <c r="CD122" s="64">
        <f>AI125</f>
        <v>2.4947927053010646</v>
      </c>
      <c r="CE122" s="64">
        <f>AO125</f>
        <v>4.0601099410995253E-2</v>
      </c>
      <c r="CF122" s="63">
        <f>AU125</f>
        <v>0</v>
      </c>
      <c r="CG122" s="63">
        <f>BA125</f>
        <v>0</v>
      </c>
      <c r="CH122" s="63">
        <f>BG125</f>
        <v>0</v>
      </c>
      <c r="CI122" s="63">
        <f>BM125</f>
        <v>0</v>
      </c>
      <c r="CJ122" s="63">
        <f>BS125</f>
        <v>0</v>
      </c>
      <c r="CK122" s="64">
        <f>SUM(CC122:CJ122)</f>
        <v>2.5414890226509348</v>
      </c>
      <c r="CL122" s="75">
        <f>P39</f>
        <v>44032</v>
      </c>
    </row>
    <row r="123" spans="2:90" x14ac:dyDescent="0.65">
      <c r="B123" s="45">
        <v>43972</v>
      </c>
      <c r="C123" s="39">
        <f t="shared" si="56"/>
        <v>39</v>
      </c>
      <c r="D123" s="47">
        <v>16424</v>
      </c>
      <c r="E123" s="52">
        <f t="shared" si="57"/>
        <v>6.2789595216613397E-2</v>
      </c>
      <c r="F123" s="39">
        <f t="shared" si="58"/>
        <v>3295</v>
      </c>
      <c r="G123" s="47">
        <v>261572</v>
      </c>
      <c r="H123" s="47">
        <f t="shared" si="60"/>
        <v>6</v>
      </c>
      <c r="I123" s="47">
        <v>777</v>
      </c>
      <c r="J123" s="53">
        <f t="shared" si="59"/>
        <v>4.7308816366293228E-2</v>
      </c>
      <c r="L123" s="28">
        <v>112</v>
      </c>
      <c r="M123" s="75">
        <v>44620</v>
      </c>
      <c r="N123" s="23"/>
      <c r="O123" s="61"/>
      <c r="P123" s="75">
        <f>M123</f>
        <v>44620</v>
      </c>
      <c r="Q123" s="44"/>
      <c r="R123" s="44">
        <f t="shared" si="30"/>
        <v>680728</v>
      </c>
      <c r="S123" s="56">
        <f t="shared" si="53"/>
        <v>5.1874993951214518E-2</v>
      </c>
      <c r="T123" s="44"/>
      <c r="U123" s="44"/>
      <c r="V123" s="62">
        <f t="shared" si="54"/>
        <v>0</v>
      </c>
      <c r="W123" s="44"/>
      <c r="X123" s="39">
        <f t="shared" si="55"/>
        <v>13122469</v>
      </c>
      <c r="Y123" s="48"/>
      <c r="Z123" s="51">
        <f>Z122+$AA$41</f>
        <v>71.999999999999972</v>
      </c>
      <c r="AA123" s="25">
        <f>AA122+AB123*$AA$41</f>
        <v>18.150783394369824</v>
      </c>
      <c r="AB123" s="26">
        <f>-$AC$35*AA122*AC122</f>
        <v>-3.0882323891624169E-3</v>
      </c>
      <c r="AC123" s="25">
        <f>AC122+AD123*$AA$41</f>
        <v>9.2211786108911883E-3</v>
      </c>
      <c r="AD123" s="27">
        <f>$AC$35*AA122*AC122-$AC$36*AC122</f>
        <v>-2.3555164508192836E-3</v>
      </c>
      <c r="AE123" s="33"/>
      <c r="AF123" s="51">
        <f>AF122+$AG$41</f>
        <v>29.600000000000019</v>
      </c>
      <c r="AG123" s="80">
        <f>AG122+AH123*$AG$41</f>
        <v>46.710965380540983</v>
      </c>
      <c r="AH123" s="26">
        <f>-$AI$35*AG122*AI122</f>
        <v>-1.4736799898515818</v>
      </c>
      <c r="AI123" s="25">
        <f>AI122+AJ123*$AG$41</f>
        <v>1.7720155607487373</v>
      </c>
      <c r="AJ123" s="27">
        <f>$AI$35*AG122*AI122-$AI$36*AI122</f>
        <v>0.77573257026955</v>
      </c>
      <c r="AK123" s="36"/>
      <c r="AL123" s="51">
        <f>AL122+$AM$41</f>
        <v>40</v>
      </c>
      <c r="AM123" s="25">
        <f>AM122+AN123*$AM$41</f>
        <v>49.852394523918726</v>
      </c>
      <c r="AN123" s="26">
        <f>-$AO$35*AM122*AO122</f>
        <v>-2.7480029018849522E-2</v>
      </c>
      <c r="AO123" s="25">
        <f>AO122+AP123*$AM$41</f>
        <v>3.3639980496792676E-2</v>
      </c>
      <c r="AP123" s="27">
        <f>$AO$35*AM122*AO122-$AO$36*AO122</f>
        <v>6.0492964170686878E-3</v>
      </c>
      <c r="AQ123" s="5"/>
      <c r="AR123" s="51">
        <f>AR122+$AS$41</f>
        <v>19.199999999999992</v>
      </c>
      <c r="AS123" s="46"/>
      <c r="AT123" s="46"/>
      <c r="AU123" s="63">
        <v>0</v>
      </c>
      <c r="AV123" s="46"/>
      <c r="AW123" s="30"/>
      <c r="AX123" s="19">
        <f>AX122+$AS$41</f>
        <v>19.199999999999992</v>
      </c>
      <c r="AY123" s="46"/>
      <c r="AZ123" s="46"/>
      <c r="BA123" s="63"/>
      <c r="BB123" s="46"/>
      <c r="BC123" s="36"/>
      <c r="BD123" s="19">
        <f>BD122+$BE$41</f>
        <v>15.999999999999975</v>
      </c>
      <c r="BE123" s="46"/>
      <c r="BF123" s="46"/>
      <c r="BG123" s="63"/>
      <c r="BH123" s="46"/>
      <c r="BI123" s="73"/>
      <c r="BJ123" s="19">
        <f>BJ122+$BK$41</f>
        <v>36.800000000000054</v>
      </c>
      <c r="BK123" s="46"/>
      <c r="BL123" s="46"/>
      <c r="BM123" s="63"/>
      <c r="BN123" s="46"/>
      <c r="BO123" s="73"/>
      <c r="BP123" s="19">
        <f>BP122+$BK$41</f>
        <v>36.800000000000054</v>
      </c>
      <c r="BQ123" s="46"/>
      <c r="BR123" s="46"/>
      <c r="BS123" s="63"/>
      <c r="BT123" s="46"/>
      <c r="BU123" s="99"/>
      <c r="BV123" s="19">
        <f>BV122+$BK$41</f>
        <v>36.800000000000054</v>
      </c>
      <c r="BW123" s="46"/>
      <c r="BX123" s="46"/>
      <c r="BY123" s="63"/>
      <c r="BZ123" s="46"/>
      <c r="CA123" s="30"/>
      <c r="CB123" s="21">
        <f>CB122+$AA$41</f>
        <v>71.999999999999972</v>
      </c>
      <c r="CC123" s="64">
        <f>AC126</f>
        <v>4.9552919562681251E-3</v>
      </c>
      <c r="CD123" s="64">
        <f>AI126</f>
        <v>2.9393320302356187</v>
      </c>
      <c r="CE123" s="64">
        <f>AO126</f>
        <v>4.4595700003753222E-2</v>
      </c>
      <c r="CF123" s="63">
        <f>AU126</f>
        <v>0</v>
      </c>
      <c r="CG123" s="63">
        <f>BA126</f>
        <v>0</v>
      </c>
      <c r="CH123" s="63">
        <f>BG126</f>
        <v>0</v>
      </c>
      <c r="CI123" s="63">
        <f>BM126</f>
        <v>0</v>
      </c>
      <c r="CJ123" s="63">
        <f>BS126</f>
        <v>0</v>
      </c>
      <c r="CK123" s="64">
        <f>SUM(CC123:CJ123)</f>
        <v>2.9888830221956404</v>
      </c>
      <c r="CL123" s="36"/>
    </row>
    <row r="124" spans="2:90" x14ac:dyDescent="0.65">
      <c r="B124" s="45">
        <v>43973</v>
      </c>
      <c r="C124" s="39">
        <f t="shared" si="56"/>
        <v>89</v>
      </c>
      <c r="D124" s="47">
        <v>16513</v>
      </c>
      <c r="E124" s="52">
        <f t="shared" si="57"/>
        <v>6.2195388358656435E-2</v>
      </c>
      <c r="F124" s="39">
        <f t="shared" si="58"/>
        <v>3930</v>
      </c>
      <c r="G124" s="47">
        <v>265502</v>
      </c>
      <c r="H124" s="47">
        <f t="shared" si="60"/>
        <v>19</v>
      </c>
      <c r="I124" s="47">
        <v>796</v>
      </c>
      <c r="J124" s="53">
        <f t="shared" si="59"/>
        <v>4.8204444982740874E-2</v>
      </c>
      <c r="L124" s="28">
        <v>113</v>
      </c>
      <c r="M124" s="75">
        <v>44627</v>
      </c>
      <c r="N124" s="23"/>
      <c r="O124" s="61"/>
      <c r="P124" s="75">
        <f>M124</f>
        <v>44627</v>
      </c>
      <c r="Q124" s="44"/>
      <c r="R124" s="44">
        <f t="shared" si="30"/>
        <v>680728</v>
      </c>
      <c r="S124" s="56">
        <f t="shared" si="53"/>
        <v>5.1874993951214518E-2</v>
      </c>
      <c r="T124" s="44"/>
      <c r="U124" s="44"/>
      <c r="V124" s="62">
        <f t="shared" si="54"/>
        <v>0</v>
      </c>
      <c r="W124" s="44"/>
      <c r="X124" s="39">
        <f t="shared" si="55"/>
        <v>13122469</v>
      </c>
      <c r="Y124" s="48"/>
      <c r="Z124" s="51">
        <f>Z123+$AA$41</f>
        <v>72.899999999999977</v>
      </c>
      <c r="AA124" s="25">
        <f>AA123+AB124*$AA$41</f>
        <v>18.148523877559128</v>
      </c>
      <c r="AB124" s="26">
        <f>-$AC$35*AA123*AC123</f>
        <v>-2.5105742341062294E-3</v>
      </c>
      <c r="AC124" s="25">
        <f>AC123+AD124*$AA$41</f>
        <v>7.4971462616818018E-3</v>
      </c>
      <c r="AD124" s="27">
        <f>$AC$35*AA123*AC123-$AC$36*AC123</f>
        <v>-1.9155914991215409E-3</v>
      </c>
      <c r="AE124" s="33"/>
      <c r="AF124" s="51">
        <f>AF123+$AG$41</f>
        <v>29.97000000000002</v>
      </c>
      <c r="AG124" s="80">
        <f>AG123+AH124*$AG$41</f>
        <v>46.06782260867341</v>
      </c>
      <c r="AH124" s="26">
        <f>-$AI$35*AG123*AI123</f>
        <v>-1.7382237077501981</v>
      </c>
      <c r="AI124" s="25">
        <f>AI123+AJ124*$AG$41</f>
        <v>2.1070048266021053</v>
      </c>
      <c r="AJ124" s="27">
        <f>$AI$35*AG123*AI123-$AI$36*AI123</f>
        <v>0.90537639419829152</v>
      </c>
      <c r="AK124" s="36"/>
      <c r="AL124" s="51">
        <f>AL123+$AM$41</f>
        <v>40.5</v>
      </c>
      <c r="AM124" s="25">
        <f>AM123+AN124*$AM$41</f>
        <v>49.8373012217032</v>
      </c>
      <c r="AN124" s="26">
        <f>-$AO$35*AM123*AO123</f>
        <v>-3.0186604431054715E-2</v>
      </c>
      <c r="AO124" s="25">
        <f>AO123+AP124*$AM$41</f>
        <v>3.6959289538442595E-2</v>
      </c>
      <c r="AP124" s="27">
        <f>$AO$35*AM123*AO123-$AO$36*AO123</f>
        <v>6.6386180832998416E-3</v>
      </c>
      <c r="AQ124" s="5"/>
      <c r="AR124" s="51">
        <f>AR123+$AS$41</f>
        <v>19.439999999999991</v>
      </c>
      <c r="AS124" s="46"/>
      <c r="AT124" s="46"/>
      <c r="AU124" s="63">
        <v>0</v>
      </c>
      <c r="AV124" s="46"/>
      <c r="AW124" s="30"/>
      <c r="AX124" s="19">
        <f>AX123+$AS$41</f>
        <v>19.439999999999991</v>
      </c>
      <c r="AY124" s="46"/>
      <c r="AZ124" s="46"/>
      <c r="BA124" s="63"/>
      <c r="BB124" s="46"/>
      <c r="BC124" s="36"/>
      <c r="BD124" s="19">
        <f>BD123+$BE$41</f>
        <v>16.199999999999974</v>
      </c>
      <c r="BE124" s="46"/>
      <c r="BF124" s="46"/>
      <c r="BG124" s="63"/>
      <c r="BH124" s="46"/>
      <c r="BI124" s="73"/>
      <c r="BJ124" s="19">
        <f>BJ123+$BK$41</f>
        <v>37.260000000000055</v>
      </c>
      <c r="BK124" s="46"/>
      <c r="BL124" s="46"/>
      <c r="BM124" s="63"/>
      <c r="BN124" s="46"/>
      <c r="BO124" s="73"/>
      <c r="BP124" s="19">
        <f>BP123+$BK$41</f>
        <v>37.260000000000055</v>
      </c>
      <c r="BQ124" s="46"/>
      <c r="BR124" s="46"/>
      <c r="BS124" s="63"/>
      <c r="BT124" s="46"/>
      <c r="BU124" s="99"/>
      <c r="BV124" s="19">
        <f>BV123+$BK$41</f>
        <v>37.260000000000055</v>
      </c>
      <c r="BW124" s="46"/>
      <c r="BX124" s="46"/>
      <c r="BY124" s="63"/>
      <c r="BZ124" s="46"/>
      <c r="CA124" s="30"/>
      <c r="CB124" s="21">
        <f>CB123+$AA$41</f>
        <v>72.899999999999977</v>
      </c>
      <c r="CC124" s="64">
        <f>AC127</f>
        <v>4.0284547271105314E-3</v>
      </c>
      <c r="CD124" s="64">
        <f>AI127</f>
        <v>3.4430213655099369</v>
      </c>
      <c r="CE124" s="64">
        <f>AO127</f>
        <v>4.8976008642836528E-2</v>
      </c>
      <c r="CF124" s="63">
        <f>AU127</f>
        <v>0</v>
      </c>
      <c r="CG124" s="63">
        <f>BA127</f>
        <v>0</v>
      </c>
      <c r="CH124" s="63">
        <f>BG127</f>
        <v>0</v>
      </c>
      <c r="CI124" s="63">
        <f>BM127</f>
        <v>0</v>
      </c>
      <c r="CJ124" s="63">
        <f>BS127</f>
        <v>0</v>
      </c>
      <c r="CK124" s="64">
        <f>SUM(CC124:CJ124)</f>
        <v>3.4960258288798838</v>
      </c>
      <c r="CL124" s="36"/>
    </row>
    <row r="125" spans="2:90" x14ac:dyDescent="0.65">
      <c r="B125" s="45">
        <v>43974</v>
      </c>
      <c r="C125" s="39">
        <f t="shared" si="56"/>
        <v>23</v>
      </c>
      <c r="D125" s="47">
        <v>16536</v>
      </c>
      <c r="E125" s="52">
        <f t="shared" si="57"/>
        <v>6.1591868204725175E-2</v>
      </c>
      <c r="F125" s="39">
        <f t="shared" si="58"/>
        <v>2975</v>
      </c>
      <c r="G125" s="47">
        <v>268477</v>
      </c>
      <c r="H125" s="47">
        <f t="shared" si="60"/>
        <v>12</v>
      </c>
      <c r="I125" s="47">
        <v>808</v>
      </c>
      <c r="J125" s="53">
        <f t="shared" si="59"/>
        <v>4.8863086598935658E-2</v>
      </c>
      <c r="L125" s="28">
        <v>114</v>
      </c>
      <c r="M125" s="75">
        <v>44634</v>
      </c>
      <c r="N125" s="23"/>
      <c r="O125" s="61"/>
      <c r="P125" s="75">
        <f>M125</f>
        <v>44634</v>
      </c>
      <c r="Q125" s="44"/>
      <c r="R125" s="44">
        <f t="shared" si="30"/>
        <v>680728</v>
      </c>
      <c r="S125" s="56">
        <f t="shared" si="53"/>
        <v>5.1874993951214518E-2</v>
      </c>
      <c r="T125" s="44"/>
      <c r="U125" s="44"/>
      <c r="V125" s="62">
        <f t="shared" si="54"/>
        <v>0</v>
      </c>
      <c r="W125" s="44"/>
      <c r="X125" s="39">
        <f t="shared" si="55"/>
        <v>13122469</v>
      </c>
      <c r="Y125" s="48"/>
      <c r="Z125" s="51">
        <f>Z124+$AA$41</f>
        <v>73.799999999999983</v>
      </c>
      <c r="AA125" s="25">
        <f>AA124+AB125*$AA$41</f>
        <v>18.146687038696889</v>
      </c>
      <c r="AB125" s="26">
        <f>-$AC$35*AA124*AC124</f>
        <v>-2.0409320691552801E-3</v>
      </c>
      <c r="AC125" s="25">
        <f>AC124+AD125*$AA$41</f>
        <v>6.0952179388750159E-3</v>
      </c>
      <c r="AD125" s="27">
        <f>$AC$35*AA124*AC124-$AC$36*AC124</f>
        <v>-1.5576981364519844E-3</v>
      </c>
      <c r="AE125" s="33"/>
      <c r="AF125" s="51">
        <f>AF124+$AG$41</f>
        <v>30.340000000000021</v>
      </c>
      <c r="AG125" s="80">
        <f>AG124+AH125*$AG$41</f>
        <v>45.313626590628346</v>
      </c>
      <c r="AH125" s="26">
        <f>-$AI$35*AG124*AI124</f>
        <v>-2.038367616338014</v>
      </c>
      <c r="AI125" s="25">
        <f>AI124+AJ125*$AG$41</f>
        <v>2.4947927053010646</v>
      </c>
      <c r="AJ125" s="27">
        <f>$AI$35*AG124*AI124-$AI$36*AI124</f>
        <v>1.0480753478350247</v>
      </c>
      <c r="AK125" s="36"/>
      <c r="AL125" s="51">
        <f>AL124+$AM$41</f>
        <v>41</v>
      </c>
      <c r="AM125" s="25">
        <f>AM124+AN125*$AM$41</f>
        <v>49.820723660492192</v>
      </c>
      <c r="AN125" s="26">
        <f>-$AO$35*AM124*AO124</f>
        <v>-3.3155122422015126E-2</v>
      </c>
      <c r="AO125" s="25">
        <f>AO124+AP125*$AM$41</f>
        <v>4.0601099410995253E-2</v>
      </c>
      <c r="AP125" s="27">
        <f>$AO$35*AM124*AO124-$AO$36*AO124</f>
        <v>7.2836197451053124E-3</v>
      </c>
      <c r="AQ125" s="5"/>
      <c r="AR125" s="51">
        <f>AR124+$AS$41</f>
        <v>19.679999999999989</v>
      </c>
      <c r="AS125" s="46"/>
      <c r="AT125" s="46"/>
      <c r="AU125" s="63">
        <v>0</v>
      </c>
      <c r="AV125" s="46"/>
      <c r="AW125" s="30"/>
      <c r="AX125" s="19">
        <f>AX124+$AS$41</f>
        <v>19.679999999999989</v>
      </c>
      <c r="AY125" s="46"/>
      <c r="AZ125" s="46"/>
      <c r="BA125" s="63"/>
      <c r="BB125" s="46"/>
      <c r="BC125" s="36"/>
      <c r="BD125" s="19">
        <f>BD124+$BE$41</f>
        <v>16.399999999999974</v>
      </c>
      <c r="BE125" s="46"/>
      <c r="BF125" s="46"/>
      <c r="BG125" s="63"/>
      <c r="BH125" s="46"/>
      <c r="BI125" s="73"/>
      <c r="BJ125" s="19">
        <f>BJ124+$BK$41</f>
        <v>37.720000000000056</v>
      </c>
      <c r="BK125" s="46"/>
      <c r="BL125" s="46"/>
      <c r="BM125" s="63"/>
      <c r="BN125" s="46"/>
      <c r="BO125" s="73"/>
      <c r="BP125" s="19">
        <f>BP124+$BK$41</f>
        <v>37.720000000000056</v>
      </c>
      <c r="BQ125" s="46"/>
      <c r="BR125" s="46"/>
      <c r="BS125" s="63"/>
      <c r="BT125" s="46"/>
      <c r="BU125" s="99"/>
      <c r="BV125" s="19">
        <f>BV124+$BK$41</f>
        <v>37.720000000000056</v>
      </c>
      <c r="BW125" s="46"/>
      <c r="BX125" s="46"/>
      <c r="BY125" s="63"/>
      <c r="BZ125" s="46"/>
      <c r="CA125" s="30"/>
      <c r="CB125" s="21">
        <f>CB124+$AA$41</f>
        <v>73.799999999999983</v>
      </c>
      <c r="CC125" s="64">
        <f>AC128</f>
        <v>3.2749070109945456E-3</v>
      </c>
      <c r="CD125" s="64">
        <f>AI128</f>
        <v>4.0058745726620089</v>
      </c>
      <c r="CE125" s="64">
        <f>AO128</f>
        <v>5.3777752137068063E-2</v>
      </c>
      <c r="CF125" s="63">
        <f>AU128</f>
        <v>0</v>
      </c>
      <c r="CG125" s="63">
        <f>BA128</f>
        <v>0</v>
      </c>
      <c r="CH125" s="63">
        <f>BG128</f>
        <v>0</v>
      </c>
      <c r="CI125" s="63">
        <f>BM128</f>
        <v>0</v>
      </c>
      <c r="CJ125" s="63">
        <f>BS128</f>
        <v>0</v>
      </c>
      <c r="CK125" s="64">
        <f>SUM(CC125:CJ125)</f>
        <v>4.0629272318100718</v>
      </c>
      <c r="CL125" s="75">
        <f>P40</f>
        <v>44039</v>
      </c>
    </row>
    <row r="126" spans="2:90" x14ac:dyDescent="0.65">
      <c r="B126" s="45">
        <v>43975</v>
      </c>
      <c r="C126" s="39">
        <f t="shared" si="56"/>
        <v>14</v>
      </c>
      <c r="D126" s="47">
        <v>16550</v>
      </c>
      <c r="E126" s="52">
        <f t="shared" si="57"/>
        <v>6.1024848728433889E-2</v>
      </c>
      <c r="F126" s="39">
        <f t="shared" si="58"/>
        <v>2724</v>
      </c>
      <c r="G126" s="47">
        <v>271201</v>
      </c>
      <c r="H126" s="47">
        <f t="shared" si="60"/>
        <v>12</v>
      </c>
      <c r="I126" s="47">
        <v>820</v>
      </c>
      <c r="J126" s="53">
        <f t="shared" si="59"/>
        <v>4.9546827794561932E-2</v>
      </c>
      <c r="L126" s="28">
        <v>115</v>
      </c>
      <c r="M126" s="75">
        <v>44641</v>
      </c>
      <c r="N126" s="23"/>
      <c r="O126" s="61"/>
      <c r="P126" s="75">
        <f>M126</f>
        <v>44641</v>
      </c>
      <c r="Q126" s="44"/>
      <c r="R126" s="44">
        <f t="shared" si="30"/>
        <v>680728</v>
      </c>
      <c r="S126" s="56">
        <f t="shared" si="53"/>
        <v>5.1874993951214518E-2</v>
      </c>
      <c r="T126" s="44"/>
      <c r="U126" s="44"/>
      <c r="V126" s="62">
        <f t="shared" si="54"/>
        <v>0</v>
      </c>
      <c r="W126" s="44"/>
      <c r="X126" s="39">
        <f t="shared" si="55"/>
        <v>13122469</v>
      </c>
      <c r="Y126" s="48"/>
      <c r="Z126" s="51">
        <f>Z125+$AA$41</f>
        <v>74.699999999999989</v>
      </c>
      <c r="AA126" s="25">
        <f>AA125+AB126*$AA$41</f>
        <v>18.145193830529902</v>
      </c>
      <c r="AB126" s="26">
        <f>-$AC$35*AA125*AC125</f>
        <v>-1.6591201855412402E-3</v>
      </c>
      <c r="AC126" s="25">
        <f>AC125+AD126*$AA$41</f>
        <v>4.9552919562681251E-3</v>
      </c>
      <c r="AD126" s="27">
        <f>$AC$35*AA125*AC125-$AC$36*AC125</f>
        <v>-1.2665844251187675E-3</v>
      </c>
      <c r="AE126" s="33"/>
      <c r="AF126" s="51">
        <f>AF125+$AG$41</f>
        <v>30.710000000000022</v>
      </c>
      <c r="AG126" s="80">
        <f>AG125+AH126*$AG$41</f>
        <v>44.435242814241938</v>
      </c>
      <c r="AH126" s="26">
        <f>-$AI$35*AG125*AI125</f>
        <v>-2.3740102064497548</v>
      </c>
      <c r="AI126" s="25">
        <f>AI125+AJ126*$AG$41</f>
        <v>2.9393320302356187</v>
      </c>
      <c r="AJ126" s="27">
        <f>$AI$35*AG125*AI125-$AI$36*AI125</f>
        <v>1.2014576349582544</v>
      </c>
      <c r="AK126" s="36"/>
      <c r="AL126" s="51">
        <f>AL125+$AM$41</f>
        <v>41.5</v>
      </c>
      <c r="AM126" s="25">
        <f>AM125+AN126*$AM$41</f>
        <v>49.802518675105588</v>
      </c>
      <c r="AN126" s="26">
        <f>-$AO$35*AM125*AO125</f>
        <v>-3.6409970773212605E-2</v>
      </c>
      <c r="AO126" s="25">
        <f>AO125+AP126*$AM$41</f>
        <v>4.4595700003753222E-2</v>
      </c>
      <c r="AP126" s="27">
        <f>$AO$35*AM125*AO125-$AO$36*AO125</f>
        <v>7.9892011855159303E-3</v>
      </c>
      <c r="AQ126" s="5"/>
      <c r="AR126" s="51">
        <f>AR125+$AS$41</f>
        <v>19.919999999999987</v>
      </c>
      <c r="AS126" s="46"/>
      <c r="AT126" s="46"/>
      <c r="AU126" s="63">
        <v>0</v>
      </c>
      <c r="AV126" s="46"/>
      <c r="AW126" s="30"/>
      <c r="AX126" s="19">
        <f>AX125+$AS$41</f>
        <v>19.919999999999987</v>
      </c>
      <c r="AY126" s="46"/>
      <c r="AZ126" s="46"/>
      <c r="BA126" s="63"/>
      <c r="BB126" s="46"/>
      <c r="BC126" s="36"/>
      <c r="BD126" s="19">
        <f>BD125+$BE$41</f>
        <v>16.599999999999973</v>
      </c>
      <c r="BE126" s="46"/>
      <c r="BF126" s="46"/>
      <c r="BG126" s="63"/>
      <c r="BH126" s="46"/>
      <c r="BI126" s="73"/>
      <c r="BJ126" s="19">
        <f>BJ125+$BK$41</f>
        <v>38.180000000000057</v>
      </c>
      <c r="BK126" s="46"/>
      <c r="BL126" s="46"/>
      <c r="BM126" s="63"/>
      <c r="BN126" s="46"/>
      <c r="BO126" s="73"/>
      <c r="BP126" s="19">
        <f>BP125+$BK$41</f>
        <v>38.180000000000057</v>
      </c>
      <c r="BQ126" s="46"/>
      <c r="BR126" s="46"/>
      <c r="BS126" s="63"/>
      <c r="BT126" s="46"/>
      <c r="BU126" s="99"/>
      <c r="BV126" s="19">
        <f>BV125+$BK$41</f>
        <v>38.180000000000057</v>
      </c>
      <c r="BW126" s="46"/>
      <c r="BX126" s="46"/>
      <c r="BY126" s="63"/>
      <c r="BZ126" s="46"/>
      <c r="CA126" s="30"/>
      <c r="CB126" s="31">
        <f>CB125+$AA$41</f>
        <v>74.699999999999989</v>
      </c>
      <c r="CC126" s="66">
        <f>AC129</f>
        <v>2.6622714948965846E-3</v>
      </c>
      <c r="CD126" s="66">
        <f>AI129</f>
        <v>4.6245856901937952</v>
      </c>
      <c r="CE126" s="66">
        <f>AO129</f>
        <v>5.90396512840973E-2</v>
      </c>
      <c r="CF126" s="95">
        <f>AU129</f>
        <v>0</v>
      </c>
      <c r="CG126" s="95">
        <f>BA129</f>
        <v>0</v>
      </c>
      <c r="CH126" s="95">
        <f>BG129</f>
        <v>0</v>
      </c>
      <c r="CI126" s="63">
        <f>BM129</f>
        <v>0</v>
      </c>
      <c r="CJ126" s="63">
        <f>BS129</f>
        <v>0</v>
      </c>
      <c r="CK126" s="64">
        <f>SUM(CC126:CJ126)</f>
        <v>4.6862876129727891</v>
      </c>
      <c r="CL126" s="36"/>
    </row>
    <row r="127" spans="2:90" x14ac:dyDescent="0.65">
      <c r="B127" s="45">
        <v>43976</v>
      </c>
      <c r="C127" s="39">
        <f t="shared" si="56"/>
        <v>31</v>
      </c>
      <c r="D127" s="47">
        <v>16581</v>
      </c>
      <c r="E127" s="52">
        <f t="shared" si="57"/>
        <v>6.080575602886816E-2</v>
      </c>
      <c r="F127" s="39">
        <f t="shared" si="58"/>
        <v>1487</v>
      </c>
      <c r="G127" s="47">
        <v>272688</v>
      </c>
      <c r="H127" s="47">
        <f t="shared" si="60"/>
        <v>10</v>
      </c>
      <c r="I127" s="47">
        <v>830</v>
      </c>
      <c r="J127" s="53">
        <f t="shared" si="59"/>
        <v>5.0057294493697606E-2</v>
      </c>
      <c r="L127" s="28">
        <v>116</v>
      </c>
      <c r="M127" s="75">
        <v>44648</v>
      </c>
      <c r="N127" s="23"/>
      <c r="O127" s="61"/>
      <c r="P127" s="75">
        <f>M127</f>
        <v>44648</v>
      </c>
      <c r="Q127" s="44"/>
      <c r="R127" s="44">
        <f t="shared" si="30"/>
        <v>680728</v>
      </c>
      <c r="S127" s="56">
        <f t="shared" si="53"/>
        <v>5.1874993951214518E-2</v>
      </c>
      <c r="T127" s="44"/>
      <c r="U127" s="44"/>
      <c r="V127" s="62">
        <f t="shared" si="54"/>
        <v>0</v>
      </c>
      <c r="W127" s="44"/>
      <c r="X127" s="39">
        <f t="shared" si="55"/>
        <v>13122469</v>
      </c>
      <c r="Y127" s="48"/>
      <c r="Z127" s="51">
        <f>Z126+$AA$41</f>
        <v>75.599999999999994</v>
      </c>
      <c r="AA127" s="25">
        <f>AA126+AB127*$AA$41</f>
        <v>18.143979981633951</v>
      </c>
      <c r="AB127" s="26">
        <f>-$AC$35*AA126*AC126</f>
        <v>-1.3487209955002624E-3</v>
      </c>
      <c r="AC127" s="25">
        <f>AC126+AD127*$AA$41</f>
        <v>4.0284547271105314E-3</v>
      </c>
      <c r="AD127" s="27">
        <f>$AC$35*AA126*AC126-$AC$36*AC126</f>
        <v>-1.0298191435084377E-3</v>
      </c>
      <c r="AE127" s="33"/>
      <c r="AF127" s="51">
        <f>AF126+$AG$41</f>
        <v>31.080000000000023</v>
      </c>
      <c r="AG127" s="80">
        <f>AG126+AH127*$AG$41</f>
        <v>43.420403638909647</v>
      </c>
      <c r="AH127" s="26">
        <f>-$AI$35*AG126*AI126</f>
        <v>-2.7428085819791677</v>
      </c>
      <c r="AI127" s="25">
        <f>AI126+AJ127*$AG$41</f>
        <v>3.4430213655099369</v>
      </c>
      <c r="AJ127" s="27">
        <f>$AI$35*AG126*AI126-$AI$36*AI126</f>
        <v>1.3613225277684269</v>
      </c>
      <c r="AK127" s="36"/>
      <c r="AL127" s="51">
        <f>AL126+$AM$41</f>
        <v>42</v>
      </c>
      <c r="AM127" s="25">
        <f>AM126+AN127*$AM$41</f>
        <v>49.782529871465194</v>
      </c>
      <c r="AN127" s="26">
        <f>-$AO$35*AM126*AO126</f>
        <v>-3.9977607280793866E-2</v>
      </c>
      <c r="AO127" s="25">
        <f>AO126+AP127*$AM$41</f>
        <v>4.8976008642836528E-2</v>
      </c>
      <c r="AP127" s="27">
        <f>$AO$35*AM126*AO126-$AO$36*AO126</f>
        <v>8.7606172781666131E-3</v>
      </c>
      <c r="AQ127" s="5"/>
      <c r="AR127" s="51">
        <f>AR126+$AS$41</f>
        <v>20.159999999999986</v>
      </c>
      <c r="AS127" s="46"/>
      <c r="AT127" s="46"/>
      <c r="AU127" s="63">
        <v>0</v>
      </c>
      <c r="AV127" s="46"/>
      <c r="AW127" s="30"/>
      <c r="AX127" s="19">
        <f>AX126+$AS$41</f>
        <v>20.159999999999986</v>
      </c>
      <c r="AY127" s="46"/>
      <c r="AZ127" s="46"/>
      <c r="BA127" s="63"/>
      <c r="BB127" s="46"/>
      <c r="BC127" s="36"/>
      <c r="BD127" s="19">
        <f>BD126+$BE$41</f>
        <v>16.799999999999972</v>
      </c>
      <c r="BE127" s="46"/>
      <c r="BF127" s="46"/>
      <c r="BG127" s="63"/>
      <c r="BH127" s="46"/>
      <c r="BI127" s="73"/>
      <c r="BJ127" s="19">
        <f>BJ126+$BK$41</f>
        <v>38.640000000000057</v>
      </c>
      <c r="BK127" s="46"/>
      <c r="BL127" s="46"/>
      <c r="BM127" s="63"/>
      <c r="BN127" s="46"/>
      <c r="BO127" s="73"/>
      <c r="BP127" s="19">
        <f>BP126+$BK$41</f>
        <v>38.640000000000057</v>
      </c>
      <c r="BQ127" s="46"/>
      <c r="BR127" s="46"/>
      <c r="BS127" s="63"/>
      <c r="BT127" s="46"/>
      <c r="BU127" s="99"/>
      <c r="BV127" s="19">
        <f>BV126+$BK$41</f>
        <v>38.640000000000057</v>
      </c>
      <c r="BW127" s="46"/>
      <c r="BX127" s="46"/>
      <c r="BY127" s="63"/>
      <c r="BZ127" s="46"/>
      <c r="CA127" s="30"/>
      <c r="CB127" s="21">
        <f>CB126+$AA$41</f>
        <v>75.599999999999994</v>
      </c>
      <c r="CC127" s="64">
        <f>AC130</f>
        <v>2.1642126255306464E-3</v>
      </c>
      <c r="CD127" s="64">
        <f>AI130</f>
        <v>5.2915934345204665</v>
      </c>
      <c r="CE127" s="64">
        <f>AO130</f>
        <v>6.48036051614123E-2</v>
      </c>
      <c r="CF127" s="63">
        <f>AU130</f>
        <v>0</v>
      </c>
      <c r="CG127" s="63">
        <f>BA130</f>
        <v>0</v>
      </c>
      <c r="CH127" s="63">
        <f>BG130</f>
        <v>0</v>
      </c>
      <c r="CI127" s="63">
        <f>BM130</f>
        <v>0</v>
      </c>
      <c r="CJ127" s="63">
        <f>BS130</f>
        <v>0</v>
      </c>
      <c r="CK127" s="64">
        <f>SUM(CC127:CJ127)</f>
        <v>5.3585612523074095</v>
      </c>
      <c r="CL127" s="36"/>
    </row>
    <row r="128" spans="2:90" x14ac:dyDescent="0.65">
      <c r="B128" s="45">
        <v>43977</v>
      </c>
      <c r="C128" s="39">
        <f t="shared" si="56"/>
        <v>42</v>
      </c>
      <c r="D128" s="47">
        <v>16623</v>
      </c>
      <c r="E128" s="52">
        <f t="shared" si="57"/>
        <v>6.0191186587971179E-2</v>
      </c>
      <c r="F128" s="39">
        <f t="shared" si="58"/>
        <v>3482</v>
      </c>
      <c r="G128" s="47">
        <v>276170</v>
      </c>
      <c r="H128" s="47">
        <f t="shared" si="60"/>
        <v>16</v>
      </c>
      <c r="I128" s="47">
        <v>846</v>
      </c>
      <c r="J128" s="53">
        <f t="shared" si="59"/>
        <v>5.0893340552246889E-2</v>
      </c>
      <c r="L128" s="28">
        <v>117</v>
      </c>
      <c r="M128" s="75">
        <v>44655</v>
      </c>
      <c r="N128" s="23"/>
      <c r="O128" s="61"/>
      <c r="P128" s="75">
        <f>M128</f>
        <v>44655</v>
      </c>
      <c r="Q128" s="44"/>
      <c r="R128" s="44">
        <f t="shared" si="30"/>
        <v>680728</v>
      </c>
      <c r="S128" s="56">
        <f t="shared" si="53"/>
        <v>5.1874993951214518E-2</v>
      </c>
      <c r="T128" s="44"/>
      <c r="U128" s="44"/>
      <c r="V128" s="62">
        <f t="shared" si="54"/>
        <v>0</v>
      </c>
      <c r="W128" s="44"/>
      <c r="X128" s="39">
        <f t="shared" si="55"/>
        <v>13122469</v>
      </c>
      <c r="Y128" s="48"/>
      <c r="Z128" s="51">
        <f>Z127+$AA$41</f>
        <v>76.5</v>
      </c>
      <c r="AA128" s="25">
        <f>AA127+AB128*$AA$41</f>
        <v>18.142993236907955</v>
      </c>
      <c r="AB128" s="26">
        <f>-$AC$35*AA127*AC127</f>
        <v>-1.0963830288841822E-3</v>
      </c>
      <c r="AC128" s="25">
        <f>AC127+AD128*$AA$41</f>
        <v>3.2749070109945456E-3</v>
      </c>
      <c r="AD128" s="27">
        <f>$AC$35*AA127*AC127-$AC$36*AC127</f>
        <v>-8.372752401288729E-4</v>
      </c>
      <c r="AE128" s="33"/>
      <c r="AF128" s="51">
        <f>AF127+$AG$41</f>
        <v>31.450000000000024</v>
      </c>
      <c r="AG128" s="80">
        <f>AG127+AH128*$AG$41</f>
        <v>42.258809016295395</v>
      </c>
      <c r="AH128" s="26">
        <f>-$AI$35*AG127*AI127</f>
        <v>-3.1394449259844581</v>
      </c>
      <c r="AI128" s="25">
        <f>AI127+AJ128*$AG$41</f>
        <v>4.0058745726620089</v>
      </c>
      <c r="AJ128" s="27">
        <f>$AI$35*AG127*AI127-$AI$36*AI127</f>
        <v>1.521224884194788</v>
      </c>
      <c r="AK128" s="36"/>
      <c r="AL128" s="51">
        <f>AL127+$AM$41</f>
        <v>42.5</v>
      </c>
      <c r="AM128" s="25">
        <f>AM127+AN128*$AM$41</f>
        <v>49.760586524945971</v>
      </c>
      <c r="AN128" s="26">
        <f>-$AO$35*AM127*AO127</f>
        <v>-4.3886693038448644E-2</v>
      </c>
      <c r="AO128" s="25">
        <f>AO127+AP128*$AM$41</f>
        <v>5.3777752137068063E-2</v>
      </c>
      <c r="AP128" s="27">
        <f>$AO$35*AM127*AO127-$AO$36*AO127</f>
        <v>9.6034869884630766E-3</v>
      </c>
      <c r="AQ128" s="5"/>
      <c r="AR128" s="51">
        <f>AR127+$AS$41</f>
        <v>20.399999999999984</v>
      </c>
      <c r="AS128" s="46"/>
      <c r="AT128" s="46"/>
      <c r="AU128" s="63">
        <v>0</v>
      </c>
      <c r="AV128" s="46"/>
      <c r="AW128" s="30"/>
      <c r="AX128" s="19">
        <f>AX127+$AS$41</f>
        <v>20.399999999999984</v>
      </c>
      <c r="AY128" s="46"/>
      <c r="AZ128" s="46"/>
      <c r="BA128" s="63"/>
      <c r="BB128" s="46"/>
      <c r="BC128" s="36"/>
      <c r="BD128" s="19">
        <f>BD127+$BE$41</f>
        <v>16.999999999999972</v>
      </c>
      <c r="BE128" s="46"/>
      <c r="BF128" s="46"/>
      <c r="BG128" s="63"/>
      <c r="BH128" s="46"/>
      <c r="BI128" s="73"/>
      <c r="BJ128" s="19">
        <f>BJ127+$BK$41</f>
        <v>39.100000000000058</v>
      </c>
      <c r="BK128" s="46"/>
      <c r="BL128" s="46"/>
      <c r="BM128" s="63"/>
      <c r="BN128" s="46"/>
      <c r="BO128" s="73"/>
      <c r="BP128" s="19">
        <f>BP127+$BK$41</f>
        <v>39.100000000000058</v>
      </c>
      <c r="BQ128" s="46"/>
      <c r="BR128" s="46"/>
      <c r="BS128" s="63"/>
      <c r="BT128" s="46"/>
      <c r="BU128" s="99"/>
      <c r="BV128" s="19">
        <f>BV127+$BK$41</f>
        <v>39.100000000000058</v>
      </c>
      <c r="BW128" s="46"/>
      <c r="BX128" s="46"/>
      <c r="BY128" s="63"/>
      <c r="BZ128" s="46"/>
      <c r="CA128" s="30"/>
      <c r="CB128" s="21">
        <f>CB127+$AA$41</f>
        <v>76.5</v>
      </c>
      <c r="CC128" s="64">
        <f>AC131</f>
        <v>1.7593117679816283E-3</v>
      </c>
      <c r="CD128" s="64">
        <f>AI131</f>
        <v>5.9943139031299326</v>
      </c>
      <c r="CE128" s="64">
        <f>AO131</f>
        <v>7.1114871765980484E-2</v>
      </c>
      <c r="CF128" s="63">
        <f>AU131</f>
        <v>0</v>
      </c>
      <c r="CG128" s="63">
        <f>BA131</f>
        <v>0</v>
      </c>
      <c r="CH128" s="63">
        <f>BG131</f>
        <v>0</v>
      </c>
      <c r="CI128" s="63">
        <f>BM131</f>
        <v>0</v>
      </c>
      <c r="CJ128" s="63">
        <f>BS131</f>
        <v>0</v>
      </c>
      <c r="CK128" s="64">
        <f>SUM(CC128:CJ128)</f>
        <v>6.0671880866638954</v>
      </c>
      <c r="CL128" s="75">
        <f>P41</f>
        <v>44046</v>
      </c>
    </row>
    <row r="129" spans="2:90" x14ac:dyDescent="0.65">
      <c r="B129" s="45">
        <v>43978</v>
      </c>
      <c r="C129" s="39">
        <f t="shared" si="56"/>
        <v>28</v>
      </c>
      <c r="D129" s="47">
        <v>16651</v>
      </c>
      <c r="E129" s="52">
        <f t="shared" si="57"/>
        <v>5.9757681900072496E-2</v>
      </c>
      <c r="F129" s="39">
        <f t="shared" si="58"/>
        <v>2472</v>
      </c>
      <c r="G129" s="47">
        <v>278642</v>
      </c>
      <c r="H129" s="47">
        <f t="shared" si="60"/>
        <v>12</v>
      </c>
      <c r="I129" s="47">
        <v>858</v>
      </c>
      <c r="J129" s="53">
        <f t="shared" si="59"/>
        <v>5.1528436730526699E-2</v>
      </c>
      <c r="L129" s="28">
        <v>118</v>
      </c>
      <c r="M129" s="75">
        <v>44662</v>
      </c>
      <c r="N129" s="23"/>
      <c r="O129" s="61"/>
      <c r="P129" s="75">
        <f>M129</f>
        <v>44662</v>
      </c>
      <c r="Q129" s="44"/>
      <c r="R129" s="44">
        <f t="shared" si="30"/>
        <v>680728</v>
      </c>
      <c r="S129" s="56">
        <f t="shared" si="53"/>
        <v>5.1874993951214518E-2</v>
      </c>
      <c r="T129" s="44"/>
      <c r="U129" s="44"/>
      <c r="V129" s="62">
        <f t="shared" si="54"/>
        <v>0</v>
      </c>
      <c r="W129" s="44"/>
      <c r="X129" s="39">
        <f t="shared" si="55"/>
        <v>13122469</v>
      </c>
      <c r="Y129" s="48"/>
      <c r="Z129" s="51">
        <f>Z128+$AA$41</f>
        <v>77.400000000000006</v>
      </c>
      <c r="AA129" s="25">
        <f>AA128+AB129*$AA$41</f>
        <v>18.142191112595302</v>
      </c>
      <c r="AB129" s="26">
        <f>-$AC$35*AA128*AC128</f>
        <v>-8.9124923627964731E-4</v>
      </c>
      <c r="AC129" s="25">
        <f>AC128+AD129*$AA$41</f>
        <v>2.6622714948965846E-3</v>
      </c>
      <c r="AD129" s="27">
        <f>$AC$35*AA128*AC128-$AC$36*AC128</f>
        <v>-6.8070612899773448E-4</v>
      </c>
      <c r="AE129" s="33"/>
      <c r="AF129" s="51">
        <f>AF128+$AG$41</f>
        <v>31.820000000000025</v>
      </c>
      <c r="AG129" s="80">
        <f>AG128+AH129*$AG$41</f>
        <v>40.943476310577687</v>
      </c>
      <c r="AH129" s="26">
        <f>-$AI$35*AG128*AI128</f>
        <v>-3.5549532586965134</v>
      </c>
      <c r="AI129" s="25">
        <f>AI128+AJ129*$AG$41</f>
        <v>4.6245856901937952</v>
      </c>
      <c r="AJ129" s="27">
        <f>$AI$35*AG128*AI128-$AI$36*AI128</f>
        <v>1.6721922095453694</v>
      </c>
      <c r="AK129" s="36"/>
      <c r="AL129" s="51">
        <f>AL128+$AM$41</f>
        <v>43</v>
      </c>
      <c r="AM129" s="25">
        <f>AM128+AN129*$AM$41</f>
        <v>49.736502412550969</v>
      </c>
      <c r="AN129" s="26">
        <f>-$AO$35*AM128*AO128</f>
        <v>-4.8168224790006119E-2</v>
      </c>
      <c r="AO129" s="25">
        <f>AO128+AP129*$AM$41</f>
        <v>5.90396512840973E-2</v>
      </c>
      <c r="AP129" s="27">
        <f>$AO$35*AM128*AO128-$AO$36*AO128</f>
        <v>1.052379829405848E-2</v>
      </c>
      <c r="AQ129" s="5"/>
      <c r="AR129" s="51">
        <f>AR128+$AS$41</f>
        <v>20.639999999999983</v>
      </c>
      <c r="AS129" s="46"/>
      <c r="AT129" s="46"/>
      <c r="AU129" s="63">
        <v>0</v>
      </c>
      <c r="AV129" s="46"/>
      <c r="AW129" s="30"/>
      <c r="AX129" s="19">
        <f>AX128+$AS$41</f>
        <v>20.639999999999983</v>
      </c>
      <c r="AY129" s="46"/>
      <c r="AZ129" s="46"/>
      <c r="BA129" s="63"/>
      <c r="BB129" s="46"/>
      <c r="BC129" s="36"/>
      <c r="BD129" s="19">
        <f>BD128+$BE$41</f>
        <v>17.199999999999971</v>
      </c>
      <c r="BE129" s="46"/>
      <c r="BF129" s="46"/>
      <c r="BG129" s="63"/>
      <c r="BH129" s="46"/>
      <c r="BI129" s="73"/>
      <c r="BJ129" s="19">
        <f>BJ128+$BK$41</f>
        <v>39.560000000000059</v>
      </c>
      <c r="BK129" s="46"/>
      <c r="BL129" s="46"/>
      <c r="BM129" s="63"/>
      <c r="BN129" s="46"/>
      <c r="BO129" s="73"/>
      <c r="BP129" s="19">
        <f>BP128+$BK$41</f>
        <v>39.560000000000059</v>
      </c>
      <c r="BQ129" s="46"/>
      <c r="BR129" s="46"/>
      <c r="BS129" s="63"/>
      <c r="BT129" s="46"/>
      <c r="BU129" s="99"/>
      <c r="BV129" s="19">
        <f>BV128+$BK$41</f>
        <v>39.560000000000059</v>
      </c>
      <c r="BW129" s="46"/>
      <c r="BX129" s="46"/>
      <c r="BY129" s="63"/>
      <c r="BZ129" s="46"/>
      <c r="CA129" s="30"/>
      <c r="CB129" s="21">
        <f>CB128+$AA$41</f>
        <v>77.400000000000006</v>
      </c>
      <c r="CC129" s="64">
        <f>AC132</f>
        <v>1.4301509082804325E-3</v>
      </c>
      <c r="CD129" s="64">
        <f>AI132</f>
        <v>6.7147660058227574</v>
      </c>
      <c r="CE129" s="64">
        <f>AO132</f>
        <v>7.8022240661995951E-2</v>
      </c>
      <c r="CF129" s="63">
        <f>AU132</f>
        <v>1E-3</v>
      </c>
      <c r="CG129" s="63">
        <f>BA132</f>
        <v>0</v>
      </c>
      <c r="CH129" s="63">
        <f>BG132</f>
        <v>0</v>
      </c>
      <c r="CI129" s="63">
        <f>BM132</f>
        <v>0</v>
      </c>
      <c r="CJ129" s="63">
        <f>BS132</f>
        <v>0</v>
      </c>
      <c r="CK129" s="64">
        <f>SUM(CC129:CJ129)</f>
        <v>6.7952183973930342</v>
      </c>
      <c r="CL129" s="36"/>
    </row>
    <row r="130" spans="2:90" x14ac:dyDescent="0.65">
      <c r="B130" s="45">
        <v>43979</v>
      </c>
      <c r="C130" s="39">
        <f t="shared" si="56"/>
        <v>32</v>
      </c>
      <c r="D130" s="47">
        <v>16683</v>
      </c>
      <c r="E130" s="52">
        <f t="shared" si="57"/>
        <v>5.9308265758479591E-2</v>
      </c>
      <c r="F130" s="39">
        <f t="shared" si="58"/>
        <v>2651</v>
      </c>
      <c r="G130" s="47">
        <v>281293</v>
      </c>
      <c r="H130" s="47">
        <f t="shared" si="60"/>
        <v>9</v>
      </c>
      <c r="I130" s="47">
        <v>867</v>
      </c>
      <c r="J130" s="53">
        <f t="shared" si="59"/>
        <v>5.1969070311095128E-2</v>
      </c>
      <c r="L130" s="28">
        <v>119</v>
      </c>
      <c r="M130" s="75">
        <v>44669</v>
      </c>
      <c r="N130" s="23"/>
      <c r="O130" s="61"/>
      <c r="P130" s="75">
        <f>M130</f>
        <v>44669</v>
      </c>
      <c r="Q130" s="44"/>
      <c r="R130" s="44">
        <f t="shared" si="30"/>
        <v>680728</v>
      </c>
      <c r="S130" s="56">
        <f t="shared" si="53"/>
        <v>5.1874993951214518E-2</v>
      </c>
      <c r="T130" s="44"/>
      <c r="U130" s="44"/>
      <c r="V130" s="62">
        <f t="shared" si="54"/>
        <v>0</v>
      </c>
      <c r="W130" s="44"/>
      <c r="X130" s="39">
        <f t="shared" si="55"/>
        <v>13122469</v>
      </c>
      <c r="Y130" s="48"/>
      <c r="Z130" s="51">
        <f>Z129+$AA$41</f>
        <v>78.300000000000011</v>
      </c>
      <c r="AA130" s="25">
        <f>AA129+AB130*$AA$41</f>
        <v>18.141539070178872</v>
      </c>
      <c r="AB130" s="26">
        <f>-$AC$35*AA129*AC129</f>
        <v>-7.2449157381042925E-4</v>
      </c>
      <c r="AC130" s="25">
        <f>AC129+AD130*$AA$41</f>
        <v>2.1642126255306464E-3</v>
      </c>
      <c r="AD130" s="27">
        <f>$AC$35*AA129*AC129-$AC$36*AC129</f>
        <v>-5.5339874373993138E-4</v>
      </c>
      <c r="AE130" s="33"/>
      <c r="AF130" s="51">
        <f>AF129+$AG$41</f>
        <v>32.190000000000026</v>
      </c>
      <c r="AG130" s="80">
        <f>AG129+AH130*$AG$41</f>
        <v>39.472253114726314</v>
      </c>
      <c r="AH130" s="26">
        <f>-$AI$35*AG129*AI129</f>
        <v>-3.9762789077064107</v>
      </c>
      <c r="AI130" s="25">
        <f>AI129+AJ130*$AG$41</f>
        <v>5.2915934345204665</v>
      </c>
      <c r="AJ130" s="27">
        <f>$AI$35*AG129*AI129-$AI$36*AI129</f>
        <v>1.8027236333153271</v>
      </c>
      <c r="AK130" s="36"/>
      <c r="AL130" s="51">
        <f>AL129+$AM$41</f>
        <v>43.5</v>
      </c>
      <c r="AM130" s="25">
        <f>AM129+AN130*$AM$41</f>
        <v>49.710074580724218</v>
      </c>
      <c r="AN130" s="26">
        <f>-$AO$35*AM129*AO129</f>
        <v>-5.2855663653498114E-2</v>
      </c>
      <c r="AO130" s="25">
        <f>AO129+AP130*$AM$41</f>
        <v>6.48036051614123E-2</v>
      </c>
      <c r="AP130" s="27">
        <f>$AO$35*AM129*AO129-$AO$36*AO129</f>
        <v>1.1527907754630008E-2</v>
      </c>
      <c r="AQ130" s="5"/>
      <c r="AR130" s="51">
        <f>AR129+$AS$41</f>
        <v>20.879999999999981</v>
      </c>
      <c r="AS130" s="46"/>
      <c r="AT130" s="46"/>
      <c r="AU130" s="63">
        <v>0</v>
      </c>
      <c r="AV130" s="46"/>
      <c r="AW130" s="30"/>
      <c r="AX130" s="19">
        <f>AX129+$AS$41</f>
        <v>20.879999999999981</v>
      </c>
      <c r="AY130" s="46"/>
      <c r="AZ130" s="46"/>
      <c r="BA130" s="63"/>
      <c r="BB130" s="46"/>
      <c r="BC130" s="36"/>
      <c r="BD130" s="19">
        <f>BD129+$BE$41</f>
        <v>17.39999999999997</v>
      </c>
      <c r="BE130" s="46"/>
      <c r="BF130" s="46"/>
      <c r="BG130" s="63"/>
      <c r="BH130" s="46"/>
      <c r="BI130" s="73"/>
      <c r="BJ130" s="19">
        <f>BJ129+$BK$41</f>
        <v>40.02000000000006</v>
      </c>
      <c r="BK130" s="46"/>
      <c r="BL130" s="46"/>
      <c r="BM130" s="63"/>
      <c r="BN130" s="46"/>
      <c r="BO130" s="73"/>
      <c r="BP130" s="19">
        <f>BP129+$BK$41</f>
        <v>40.02000000000006</v>
      </c>
      <c r="BQ130" s="46"/>
      <c r="BR130" s="46"/>
      <c r="BS130" s="63"/>
      <c r="BT130" s="46"/>
      <c r="BU130" s="99"/>
      <c r="BV130" s="19">
        <f>BV129+$BK$41</f>
        <v>40.02000000000006</v>
      </c>
      <c r="BW130" s="46"/>
      <c r="BX130" s="46"/>
      <c r="BY130" s="63"/>
      <c r="BZ130" s="46"/>
      <c r="CA130" s="30"/>
      <c r="CB130" s="21">
        <f>CB129+$AA$41</f>
        <v>78.300000000000011</v>
      </c>
      <c r="CC130" s="64">
        <f>AC133</f>
        <v>1.1625665345694216E-3</v>
      </c>
      <c r="CD130" s="64">
        <f>AI133</f>
        <v>7.4298335510195868</v>
      </c>
      <c r="CE130" s="64">
        <f>AO133</f>
        <v>8.5578192230653105E-2</v>
      </c>
      <c r="CF130" s="63">
        <f>AU133</f>
        <v>1.204E-3</v>
      </c>
      <c r="CG130" s="63">
        <f>BA133</f>
        <v>0</v>
      </c>
      <c r="CH130" s="63">
        <f>BG133</f>
        <v>0</v>
      </c>
      <c r="CI130" s="63">
        <f>BM133</f>
        <v>0</v>
      </c>
      <c r="CJ130" s="63">
        <f>BS133</f>
        <v>0</v>
      </c>
      <c r="CK130" s="64">
        <f>SUM(CC130:CJ130)</f>
        <v>7.5177783097848101</v>
      </c>
      <c r="CL130" s="36"/>
    </row>
    <row r="131" spans="2:90" x14ac:dyDescent="0.65">
      <c r="B131" s="45">
        <v>43980</v>
      </c>
      <c r="C131" s="39">
        <f t="shared" si="56"/>
        <v>36</v>
      </c>
      <c r="D131" s="47">
        <v>16719</v>
      </c>
      <c r="E131" s="52">
        <f t="shared" si="57"/>
        <v>5.8711981542545907E-2</v>
      </c>
      <c r="F131" s="39">
        <f t="shared" si="58"/>
        <v>3470</v>
      </c>
      <c r="G131" s="47">
        <v>284763</v>
      </c>
      <c r="H131" s="47">
        <f t="shared" si="60"/>
        <v>7</v>
      </c>
      <c r="I131" s="47">
        <v>874</v>
      </c>
      <c r="J131" s="53">
        <f t="shared" si="59"/>
        <v>5.2275853819008317E-2</v>
      </c>
      <c r="L131" s="28">
        <v>120</v>
      </c>
      <c r="M131" s="75">
        <v>44676</v>
      </c>
      <c r="N131" s="23"/>
      <c r="O131" s="61"/>
      <c r="P131" s="75">
        <f>M131</f>
        <v>44676</v>
      </c>
      <c r="Q131" s="44"/>
      <c r="R131" s="44">
        <f t="shared" si="30"/>
        <v>680728</v>
      </c>
      <c r="S131" s="56">
        <f t="shared" si="53"/>
        <v>5.1874993951214518E-2</v>
      </c>
      <c r="T131" s="44"/>
      <c r="U131" s="44"/>
      <c r="V131" s="62">
        <f t="shared" si="54"/>
        <v>0</v>
      </c>
      <c r="W131" s="44"/>
      <c r="X131" s="39">
        <f t="shared" si="55"/>
        <v>13122469</v>
      </c>
      <c r="Y131" s="48"/>
      <c r="Z131" s="51">
        <f>Z130+$AA$41</f>
        <v>79.200000000000017</v>
      </c>
      <c r="AA131" s="25">
        <f>AA130+AB131*$AA$41</f>
        <v>18.141009031182193</v>
      </c>
      <c r="AB131" s="26">
        <f>-$AC$35*AA130*AC130</f>
        <v>-5.8893221853357927E-4</v>
      </c>
      <c r="AC131" s="25">
        <f>AC130+AD131*$AA$41</f>
        <v>1.7593117679816283E-3</v>
      </c>
      <c r="AD131" s="27">
        <f>$AC$35*AA130*AC130-$AC$36*AC130</f>
        <v>-4.4988984172113103E-4</v>
      </c>
      <c r="AE131" s="33"/>
      <c r="AF131" s="51">
        <f>AF130+$AG$41</f>
        <v>32.560000000000024</v>
      </c>
      <c r="AG131" s="80">
        <f>AG130+AH131*$AG$41</f>
        <v>37.84932454785374</v>
      </c>
      <c r="AH131" s="26">
        <f>-$AI$35*AG130*AI130</f>
        <v>-4.3862934239799323</v>
      </c>
      <c r="AI131" s="25">
        <f>AI130+AJ131*$AG$41</f>
        <v>5.9943139031299326</v>
      </c>
      <c r="AJ131" s="27">
        <f>$AI$35*AG130*AI130-$AI$36*AI130</f>
        <v>1.899244509755313</v>
      </c>
      <c r="AK131" s="36"/>
      <c r="AL131" s="51">
        <f>AL130+$AM$41</f>
        <v>44</v>
      </c>
      <c r="AM131" s="25">
        <f>AM130+AN131*$AM$41</f>
        <v>49.681082052313158</v>
      </c>
      <c r="AN131" s="26">
        <f>-$AO$35*AM130*AO130</f>
        <v>-5.7985056822124979E-2</v>
      </c>
      <c r="AO131" s="25">
        <f>AO130+AP131*$AM$41</f>
        <v>7.1114871765980484E-2</v>
      </c>
      <c r="AP131" s="27">
        <f>$AO$35*AM130*AO130-$AO$36*AO130</f>
        <v>1.2622533209136373E-2</v>
      </c>
      <c r="AQ131" s="5"/>
      <c r="AR131" s="51">
        <f>AR130+$AS$41</f>
        <v>21.11999999999998</v>
      </c>
      <c r="AS131" s="46"/>
      <c r="AT131" s="46"/>
      <c r="AU131" s="63">
        <v>0</v>
      </c>
      <c r="AV131" s="46"/>
      <c r="AW131" s="30"/>
      <c r="AX131" s="19">
        <f>AX130+$AS$41</f>
        <v>21.11999999999998</v>
      </c>
      <c r="AY131" s="46"/>
      <c r="AZ131" s="46"/>
      <c r="BA131" s="63"/>
      <c r="BB131" s="46"/>
      <c r="BC131" s="36"/>
      <c r="BD131" s="19">
        <f>BD130+$BE$41</f>
        <v>17.599999999999969</v>
      </c>
      <c r="BE131" s="46"/>
      <c r="BF131" s="46"/>
      <c r="BG131" s="63"/>
      <c r="BH131" s="46"/>
      <c r="BI131" s="73"/>
      <c r="BJ131" s="19">
        <f>BJ130+$BK$41</f>
        <v>40.480000000000061</v>
      </c>
      <c r="BK131" s="46"/>
      <c r="BL131" s="46"/>
      <c r="BM131" s="63"/>
      <c r="BN131" s="46"/>
      <c r="BO131" s="73"/>
      <c r="BP131" s="19">
        <f>BP130+$BK$41</f>
        <v>40.480000000000061</v>
      </c>
      <c r="BQ131" s="46"/>
      <c r="BR131" s="46"/>
      <c r="BS131" s="63"/>
      <c r="BT131" s="46"/>
      <c r="BU131" s="99"/>
      <c r="BV131" s="19">
        <f>BV130+$BK$41</f>
        <v>40.480000000000061</v>
      </c>
      <c r="BW131" s="46"/>
      <c r="BX131" s="46"/>
      <c r="BY131" s="63"/>
      <c r="BZ131" s="46"/>
      <c r="CA131" s="30"/>
      <c r="CB131" s="21">
        <f>CB130+$AA$41</f>
        <v>79.200000000000017</v>
      </c>
      <c r="CC131" s="64">
        <f>AC134</f>
        <v>9.450422875443824E-4</v>
      </c>
      <c r="CD131" s="64">
        <f>AI134</f>
        <v>8.1123582491556832</v>
      </c>
      <c r="CE131" s="64">
        <f>AO134</f>
        <v>9.383903687135102E-2</v>
      </c>
      <c r="CF131" s="63">
        <f>AU134</f>
        <v>1.4496136559564799E-3</v>
      </c>
      <c r="CG131" s="63">
        <f>BA134</f>
        <v>0</v>
      </c>
      <c r="CH131" s="63">
        <f>BG134</f>
        <v>0</v>
      </c>
      <c r="CI131" s="63">
        <f>BM134</f>
        <v>0</v>
      </c>
      <c r="CJ131" s="63">
        <f>BS134</f>
        <v>0</v>
      </c>
      <c r="CK131" s="64">
        <f>SUM(CC131:CJ131)</f>
        <v>8.2085919419705355</v>
      </c>
      <c r="CL131" s="75">
        <f>P42</f>
        <v>44053</v>
      </c>
    </row>
    <row r="132" spans="2:90" x14ac:dyDescent="0.65">
      <c r="B132" s="45">
        <v>43981</v>
      </c>
      <c r="C132" s="39">
        <f t="shared" si="56"/>
        <v>85</v>
      </c>
      <c r="D132" s="47">
        <v>16804</v>
      </c>
      <c r="E132" s="52">
        <f t="shared" si="57"/>
        <v>5.8397103081103997E-2</v>
      </c>
      <c r="F132" s="39">
        <f t="shared" si="58"/>
        <v>2991</v>
      </c>
      <c r="G132" s="47">
        <v>287754</v>
      </c>
      <c r="H132" s="47">
        <f t="shared" si="60"/>
        <v>12</v>
      </c>
      <c r="I132" s="47">
        <v>886</v>
      </c>
      <c r="J132" s="53">
        <f t="shared" si="59"/>
        <v>5.2725541537729112E-2</v>
      </c>
      <c r="L132" s="28">
        <v>121</v>
      </c>
      <c r="M132" s="75">
        <v>44683</v>
      </c>
      <c r="N132" s="23"/>
      <c r="O132" s="61"/>
      <c r="P132" s="75">
        <f>M132</f>
        <v>44683</v>
      </c>
      <c r="Q132" s="44"/>
      <c r="R132" s="44">
        <f t="shared" si="30"/>
        <v>680728</v>
      </c>
      <c r="S132" s="56">
        <f t="shared" si="53"/>
        <v>5.1874993951214518E-2</v>
      </c>
      <c r="T132" s="44"/>
      <c r="U132" s="44"/>
      <c r="V132" s="62">
        <f t="shared" si="54"/>
        <v>0</v>
      </c>
      <c r="W132" s="44"/>
      <c r="X132" s="39">
        <f t="shared" si="55"/>
        <v>13122469</v>
      </c>
      <c r="Y132" s="48"/>
      <c r="Z132" s="51">
        <f>Z131+$AA$41</f>
        <v>80.100000000000023</v>
      </c>
      <c r="AA132" s="25">
        <f>AA131+AB132*$AA$41</f>
        <v>18.140578169358125</v>
      </c>
      <c r="AB132" s="26">
        <f>-$AC$35*AA131*AC131</f>
        <v>-4.7873536007429741E-4</v>
      </c>
      <c r="AC132" s="25">
        <f>AC131+AD132*$AA$41</f>
        <v>1.4301509082804325E-3</v>
      </c>
      <c r="AD132" s="27">
        <f>$AC$35*AA131*AC131-$AC$36*AC131</f>
        <v>-3.6573428855688416E-4</v>
      </c>
      <c r="AE132" s="33"/>
      <c r="AF132" s="51">
        <f>AF131+$AG$41</f>
        <v>32.930000000000021</v>
      </c>
      <c r="AG132" s="80">
        <f>AG131+AH132*$AG$41</f>
        <v>36.086461257406619</v>
      </c>
      <c r="AH132" s="26">
        <f>-$AI$35*AG131*AI131</f>
        <v>-4.764495379586811</v>
      </c>
      <c r="AI132" s="25">
        <f>AI131+AJ132*$AG$41</f>
        <v>6.7147660058227574</v>
      </c>
      <c r="AJ132" s="27">
        <f>$AI$35*AG131*AI131-$AI$36*AI131</f>
        <v>1.947167845115743</v>
      </c>
      <c r="AK132" s="36"/>
      <c r="AL132" s="51">
        <f>AL131+$AM$41</f>
        <v>44.5</v>
      </c>
      <c r="AM132" s="25">
        <f>AM131+AN132*$AM$41</f>
        <v>49.649284478299052</v>
      </c>
      <c r="AN132" s="26">
        <f>-$AO$35*AM131*AO131</f>
        <v>-6.359514802821728E-2</v>
      </c>
      <c r="AO132" s="25">
        <f>AO131+AP132*$AM$41</f>
        <v>7.8022240661995951E-2</v>
      </c>
      <c r="AP132" s="27">
        <f>$AO$35*AM131*AO131-$AO$36*AO131</f>
        <v>1.3814737792030941E-2</v>
      </c>
      <c r="AQ132" s="5"/>
      <c r="AR132" s="51">
        <f>AR131+$AS$41</f>
        <v>21.359999999999978</v>
      </c>
      <c r="AS132" s="25">
        <f>$AU$38</f>
        <v>50</v>
      </c>
      <c r="AT132" s="26"/>
      <c r="AU132" s="49">
        <f>AU39</f>
        <v>1E-3</v>
      </c>
      <c r="AV132" s="27"/>
      <c r="AW132" s="30"/>
      <c r="AX132" s="19">
        <f>AX131+$AS$41</f>
        <v>21.359999999999978</v>
      </c>
      <c r="AY132" s="25"/>
      <c r="AZ132" s="26"/>
      <c r="BA132" s="63"/>
      <c r="BB132" s="27"/>
      <c r="BC132" s="36"/>
      <c r="BD132" s="19">
        <f>BD131+$BE$41</f>
        <v>17.799999999999969</v>
      </c>
      <c r="BE132" s="25"/>
      <c r="BF132" s="26"/>
      <c r="BG132" s="63"/>
      <c r="BH132" s="27"/>
      <c r="BI132" s="74"/>
      <c r="BJ132" s="19">
        <f>BJ131+$BK$41</f>
        <v>40.940000000000062</v>
      </c>
      <c r="BK132" s="25"/>
      <c r="BL132" s="26"/>
      <c r="BM132" s="63"/>
      <c r="BN132" s="27"/>
      <c r="BO132" s="74"/>
      <c r="BP132" s="19">
        <f>BP131+$BK$41</f>
        <v>40.940000000000062</v>
      </c>
      <c r="BQ132" s="25"/>
      <c r="BR132" s="26"/>
      <c r="BS132" s="63"/>
      <c r="BT132" s="27"/>
      <c r="BU132" s="100"/>
      <c r="BV132" s="19">
        <f>BV131+$BK$41</f>
        <v>40.940000000000062</v>
      </c>
      <c r="BW132" s="25"/>
      <c r="BX132" s="26"/>
      <c r="BY132" s="63"/>
      <c r="BZ132" s="27"/>
      <c r="CA132" s="33"/>
      <c r="CB132" s="21">
        <f>CB131+$AA$41</f>
        <v>80.100000000000023</v>
      </c>
      <c r="CC132" s="64">
        <f>AC135</f>
        <v>7.6821470077027625E-4</v>
      </c>
      <c r="CD132" s="64">
        <f>AI135</f>
        <v>8.733118229689687</v>
      </c>
      <c r="CE132" s="64">
        <f>AO135</f>
        <v>0.10286502606401048</v>
      </c>
      <c r="CF132" s="63">
        <f>AU135</f>
        <v>1.7453286216114736E-3</v>
      </c>
      <c r="CG132" s="63">
        <f>BA135</f>
        <v>0</v>
      </c>
      <c r="CH132" s="63">
        <f>BG135</f>
        <v>0</v>
      </c>
      <c r="CI132" s="63">
        <f>BM135</f>
        <v>0</v>
      </c>
      <c r="CJ132" s="63">
        <f>BS135</f>
        <v>0</v>
      </c>
      <c r="CK132" s="64">
        <f>SUM(CC132:CJ132)</f>
        <v>8.8384967990760792</v>
      </c>
      <c r="CL132" s="36"/>
    </row>
    <row r="133" spans="2:90" x14ac:dyDescent="0.65">
      <c r="B133" s="45">
        <v>43982</v>
      </c>
      <c r="C133" s="39">
        <f t="shared" si="56"/>
        <v>47</v>
      </c>
      <c r="D133" s="47">
        <v>16851</v>
      </c>
      <c r="E133" s="52">
        <f t="shared" si="57"/>
        <v>5.8019666983431806E-2</v>
      </c>
      <c r="F133" s="39">
        <f t="shared" si="58"/>
        <v>2682</v>
      </c>
      <c r="G133" s="47">
        <v>290436</v>
      </c>
      <c r="H133" s="47">
        <f t="shared" si="60"/>
        <v>5</v>
      </c>
      <c r="I133" s="47">
        <v>891</v>
      </c>
      <c r="J133" s="53">
        <f t="shared" si="59"/>
        <v>5.2875200284849565E-2</v>
      </c>
      <c r="L133" s="28">
        <v>122</v>
      </c>
      <c r="M133" s="75">
        <v>44690</v>
      </c>
      <c r="N133" s="23"/>
      <c r="O133" s="61"/>
      <c r="P133" s="75">
        <f>M133</f>
        <v>44690</v>
      </c>
      <c r="Q133" s="44"/>
      <c r="R133" s="44">
        <f t="shared" si="30"/>
        <v>680728</v>
      </c>
      <c r="S133" s="56">
        <f t="shared" si="53"/>
        <v>5.1874993951214518E-2</v>
      </c>
      <c r="T133" s="44"/>
      <c r="U133" s="44"/>
      <c r="V133" s="62">
        <f t="shared" si="54"/>
        <v>0</v>
      </c>
      <c r="W133" s="44"/>
      <c r="X133" s="39">
        <f t="shared" si="55"/>
        <v>13122469</v>
      </c>
      <c r="Y133" s="48"/>
      <c r="Z133" s="51">
        <f>Z132+$AA$41</f>
        <v>81.000000000000028</v>
      </c>
      <c r="AA133" s="25">
        <f>AA132+AB133*$AA$41</f>
        <v>18.14022792853946</v>
      </c>
      <c r="AB133" s="26">
        <f>-$AC$35*AA132*AC132</f>
        <v>-3.8915646518459558E-4</v>
      </c>
      <c r="AC133" s="25">
        <f>AC132+AD133*$AA$41</f>
        <v>1.1625665345694216E-3</v>
      </c>
      <c r="AD133" s="27">
        <f>$AC$35*AA132*AC132-$AC$36*AC132</f>
        <v>-2.97315970790012E-4</v>
      </c>
      <c r="AE133" s="33"/>
      <c r="AF133" s="51">
        <f>AF132+$AG$41</f>
        <v>33.300000000000018</v>
      </c>
      <c r="AG133" s="80">
        <f>AG132+AH133*$AG$41</f>
        <v>34.203695903797211</v>
      </c>
      <c r="AH133" s="26">
        <f>-$AI$35*AG132*AI132</f>
        <v>-5.0885550097551526</v>
      </c>
      <c r="AI133" s="25">
        <f>AI132+AJ133*$AG$41</f>
        <v>7.4298335510195868</v>
      </c>
      <c r="AJ133" s="27">
        <f>$AI$35*AG132*AI132-$AI$36*AI132</f>
        <v>1.9326149870184568</v>
      </c>
      <c r="AK133" s="36"/>
      <c r="AL133" s="51">
        <f>AL132+$AM$41</f>
        <v>45</v>
      </c>
      <c r="AM133" s="25">
        <f>AM132+AN133*$AM$41</f>
        <v>49.614420742498694</v>
      </c>
      <c r="AN133" s="26">
        <f>-$AO$35*AM132*AO132</f>
        <v>-6.9727471600711466E-2</v>
      </c>
      <c r="AO133" s="25">
        <f>AO132+AP133*$AM$41</f>
        <v>8.5578192230653105E-2</v>
      </c>
      <c r="AP133" s="27">
        <f>$AO$35*AM132*AO132-$AO$36*AO132</f>
        <v>1.5111903137314302E-2</v>
      </c>
      <c r="AQ133" s="5"/>
      <c r="AR133" s="51">
        <f>AR132+$AS$41</f>
        <v>21.599999999999977</v>
      </c>
      <c r="AS133" s="25">
        <f>AS132+AT133*$AS$41</f>
        <v>49.999687999999999</v>
      </c>
      <c r="AT133" s="26">
        <f>-$AU$35*AS132*AU132</f>
        <v>-1.3000000000000002E-3</v>
      </c>
      <c r="AU133" s="25">
        <f>AU132+AV133*$AS$41</f>
        <v>1.204E-3</v>
      </c>
      <c r="AV133" s="27">
        <f>$AU$35*AS132*AU132-$AU$36*AU132</f>
        <v>8.5000000000000006E-4</v>
      </c>
      <c r="AW133" s="30"/>
      <c r="AX133" s="19">
        <f>AX132+$AS$41</f>
        <v>21.599999999999977</v>
      </c>
      <c r="AY133" s="25"/>
      <c r="AZ133" s="26"/>
      <c r="BA133" s="63"/>
      <c r="BB133" s="27"/>
      <c r="BC133" s="36"/>
      <c r="BD133" s="19">
        <f>BD132+$BE$41</f>
        <v>17.999999999999968</v>
      </c>
      <c r="BE133" s="25"/>
      <c r="BF133" s="26"/>
      <c r="BG133" s="63"/>
      <c r="BH133" s="27"/>
      <c r="BI133" s="74"/>
      <c r="BJ133" s="19">
        <f>BJ132+$BK$41</f>
        <v>41.400000000000063</v>
      </c>
      <c r="BK133" s="25"/>
      <c r="BL133" s="26"/>
      <c r="BM133" s="63"/>
      <c r="BN133" s="27"/>
      <c r="BO133" s="74"/>
      <c r="BP133" s="19">
        <f>BP132+$BK$41</f>
        <v>41.400000000000063</v>
      </c>
      <c r="BQ133" s="25"/>
      <c r="BR133" s="26"/>
      <c r="BS133" s="63"/>
      <c r="BT133" s="27"/>
      <c r="BU133" s="100"/>
      <c r="BV133" s="19">
        <f>BV132+$BK$41</f>
        <v>41.400000000000063</v>
      </c>
      <c r="BW133" s="25"/>
      <c r="BX133" s="26"/>
      <c r="BY133" s="63"/>
      <c r="BZ133" s="27"/>
      <c r="CA133" s="33"/>
      <c r="CB133" s="21">
        <f>CB132+$AA$41</f>
        <v>81.000000000000028</v>
      </c>
      <c r="CC133" s="64">
        <f>AC136</f>
        <v>6.2447105914737269E-4</v>
      </c>
      <c r="CD133" s="64">
        <f>AI136</f>
        <v>9.263528872802393</v>
      </c>
      <c r="CE133" s="64">
        <f>AO136</f>
        <v>0.11272042555400659</v>
      </c>
      <c r="CF133" s="63">
        <f>AU136</f>
        <v>2.101363245733818E-3</v>
      </c>
      <c r="CG133" s="63">
        <f>BA136</f>
        <v>0</v>
      </c>
      <c r="CH133" s="63">
        <f>BG136</f>
        <v>0</v>
      </c>
      <c r="CI133" s="63">
        <f>BM136</f>
        <v>0</v>
      </c>
      <c r="CJ133" s="63">
        <f>BS136</f>
        <v>0</v>
      </c>
      <c r="CK133" s="64">
        <f>SUM(CC133:CJ133)</f>
        <v>9.3789751326612798</v>
      </c>
      <c r="CL133" s="36"/>
    </row>
    <row r="134" spans="2:90" x14ac:dyDescent="0.65">
      <c r="B134" s="45">
        <v>43983</v>
      </c>
      <c r="C134" s="39">
        <f t="shared" si="56"/>
        <v>33</v>
      </c>
      <c r="D134" s="47">
        <v>16884</v>
      </c>
      <c r="E134" s="52">
        <f t="shared" si="57"/>
        <v>5.7709463408631811E-2</v>
      </c>
      <c r="F134" s="39">
        <f t="shared" si="58"/>
        <v>2133</v>
      </c>
      <c r="G134" s="47">
        <v>292569</v>
      </c>
      <c r="H134" s="47">
        <f t="shared" si="60"/>
        <v>1</v>
      </c>
      <c r="I134" s="47">
        <v>892</v>
      </c>
      <c r="J134" s="53">
        <f t="shared" si="59"/>
        <v>5.2831082681828949E-2</v>
      </c>
      <c r="L134" s="28">
        <v>123</v>
      </c>
      <c r="M134" s="75">
        <v>44697</v>
      </c>
      <c r="N134" s="23"/>
      <c r="O134" s="61"/>
      <c r="P134" s="75">
        <f>M134</f>
        <v>44697</v>
      </c>
      <c r="Q134" s="44"/>
      <c r="R134" s="44">
        <f t="shared" si="30"/>
        <v>680728</v>
      </c>
      <c r="S134" s="56">
        <f t="shared" si="53"/>
        <v>5.1874993951214518E-2</v>
      </c>
      <c r="T134" s="44"/>
      <c r="U134" s="44"/>
      <c r="V134" s="62">
        <f t="shared" si="54"/>
        <v>0</v>
      </c>
      <c r="W134" s="44"/>
      <c r="X134" s="39">
        <f t="shared" si="55"/>
        <v>13122469</v>
      </c>
      <c r="Y134" s="48"/>
      <c r="Z134" s="51">
        <f>Z133+$AA$41</f>
        <v>81.900000000000034</v>
      </c>
      <c r="AA134" s="25">
        <f>AA133+AB134*$AA$41</f>
        <v>18.139943224043552</v>
      </c>
      <c r="AB134" s="26">
        <f>-$AC$35*AA133*AC133</f>
        <v>-3.1633832878772333E-4</v>
      </c>
      <c r="AC134" s="25">
        <f>AC133+AD134*$AA$41</f>
        <v>9.450422875443824E-4</v>
      </c>
      <c r="AD134" s="27">
        <f>$AC$35*AA133*AC133-$AC$36*AC133</f>
        <v>-2.4169360780559906E-4</v>
      </c>
      <c r="AE134" s="33"/>
      <c r="AF134" s="51">
        <f>AF133+$AG$41</f>
        <v>33.670000000000016</v>
      </c>
      <c r="AG134" s="80">
        <f>AG133+AH134*$AG$41</f>
        <v>32.229123151138808</v>
      </c>
      <c r="AH134" s="26">
        <f>-$AI$35*AG133*AI133</f>
        <v>-5.3366831152929786</v>
      </c>
      <c r="AI134" s="25">
        <f>AI133+AJ134*$AG$41</f>
        <v>8.1123582491556832</v>
      </c>
      <c r="AJ134" s="27">
        <f>$AI$35*AG133*AI133-$AI$36*AI133</f>
        <v>1.8446613463137731</v>
      </c>
      <c r="AK134" s="36"/>
      <c r="AL134" s="51">
        <f>AL133+$AM$41</f>
        <v>45.5</v>
      </c>
      <c r="AM134" s="25">
        <f>AM133+AN134*$AM$41</f>
        <v>49.576207530577271</v>
      </c>
      <c r="AN134" s="26">
        <f>-$AO$35*AM133*AO133</f>
        <v>-7.6426423842853003E-2</v>
      </c>
      <c r="AO134" s="25">
        <f>AO133+AP134*$AM$41</f>
        <v>9.383903687135102E-2</v>
      </c>
      <c r="AP134" s="27">
        <f>$AO$35*AM133*AO133-$AO$36*AO133</f>
        <v>1.6521689281395836E-2</v>
      </c>
      <c r="AQ134" s="5"/>
      <c r="AR134" s="51">
        <f>AR133+$AS$41</f>
        <v>21.839999999999975</v>
      </c>
      <c r="AS134" s="25">
        <f>AS133+AT134*$AS$41</f>
        <v>49.999312354344042</v>
      </c>
      <c r="AT134" s="26">
        <f>-$AU$35*AS133*AU133</f>
        <v>-1.5651902331519998E-3</v>
      </c>
      <c r="AU134" s="25">
        <f>AU133+AV134*$AS$41</f>
        <v>1.4496136559564799E-3</v>
      </c>
      <c r="AV134" s="27">
        <f>$AU$35*AS133*AU133-$AU$36*AU133</f>
        <v>1.0233902331519998E-3</v>
      </c>
      <c r="AW134" s="30"/>
      <c r="AX134" s="19">
        <f>AX133+$AS$41</f>
        <v>21.839999999999975</v>
      </c>
      <c r="AY134" s="25"/>
      <c r="AZ134" s="26"/>
      <c r="BA134" s="63"/>
      <c r="BB134" s="27"/>
      <c r="BC134" s="36"/>
      <c r="BD134" s="19">
        <f>BD133+$BE$41</f>
        <v>18.199999999999967</v>
      </c>
      <c r="BE134" s="25"/>
      <c r="BF134" s="26"/>
      <c r="BG134" s="63"/>
      <c r="BH134" s="27"/>
      <c r="BI134" s="74"/>
      <c r="BJ134" s="19">
        <f>BJ133+$BK$41</f>
        <v>41.860000000000063</v>
      </c>
      <c r="BK134" s="25"/>
      <c r="BL134" s="26"/>
      <c r="BM134" s="63"/>
      <c r="BN134" s="27"/>
      <c r="BO134" s="74"/>
      <c r="BP134" s="19">
        <f>BP133+$BK$41</f>
        <v>41.860000000000063</v>
      </c>
      <c r="BQ134" s="25"/>
      <c r="BR134" s="26"/>
      <c r="BS134" s="63"/>
      <c r="BT134" s="27"/>
      <c r="BU134" s="100"/>
      <c r="BV134" s="19">
        <f>BV133+$BK$41</f>
        <v>41.860000000000063</v>
      </c>
      <c r="BW134" s="25"/>
      <c r="BX134" s="26"/>
      <c r="BY134" s="63"/>
      <c r="BZ134" s="27"/>
      <c r="CA134" s="33"/>
      <c r="CB134" s="21">
        <f>CB133+$AA$41</f>
        <v>81.900000000000034</v>
      </c>
      <c r="CC134" s="64">
        <f>AC137</f>
        <v>5.0762226362253537E-4</v>
      </c>
      <c r="CD134" s="64">
        <f>AI137</f>
        <v>9.6786649594033971</v>
      </c>
      <c r="CE134" s="64">
        <f>AO137</f>
        <v>0.12347353905650263</v>
      </c>
      <c r="CF134" s="63">
        <f>AU137</f>
        <v>2.5300192605146434E-3</v>
      </c>
      <c r="CG134" s="63">
        <f>BA137</f>
        <v>0</v>
      </c>
      <c r="CH134" s="63">
        <f>BG137</f>
        <v>0</v>
      </c>
      <c r="CI134" s="63">
        <f>BM137</f>
        <v>0</v>
      </c>
      <c r="CJ134" s="63">
        <f>BS137</f>
        <v>0</v>
      </c>
      <c r="CK134" s="64">
        <f>SUM(CC134:CJ134)</f>
        <v>9.805176139984038</v>
      </c>
      <c r="CL134" s="75">
        <f>P43</f>
        <v>44060</v>
      </c>
    </row>
    <row r="135" spans="2:90" x14ac:dyDescent="0.65">
      <c r="B135" s="45">
        <v>43984</v>
      </c>
      <c r="C135" s="39">
        <f t="shared" si="56"/>
        <v>46</v>
      </c>
      <c r="D135" s="47">
        <v>16930</v>
      </c>
      <c r="E135" s="52">
        <f t="shared" si="57"/>
        <v>5.7122034664606268E-2</v>
      </c>
      <c r="F135" s="39">
        <f t="shared" si="58"/>
        <v>3814</v>
      </c>
      <c r="G135" s="47">
        <v>296383</v>
      </c>
      <c r="H135" s="47">
        <f t="shared" si="60"/>
        <v>2</v>
      </c>
      <c r="I135" s="47">
        <v>894</v>
      </c>
      <c r="J135" s="53">
        <f t="shared" si="59"/>
        <v>5.2805670407560547E-2</v>
      </c>
      <c r="L135" s="28">
        <v>124</v>
      </c>
      <c r="M135" s="75">
        <v>44704</v>
      </c>
      <c r="N135" s="23"/>
      <c r="O135" s="61"/>
      <c r="P135" s="75">
        <f>M135</f>
        <v>44704</v>
      </c>
      <c r="Q135" s="44"/>
      <c r="R135" s="44">
        <f t="shared" si="30"/>
        <v>680728</v>
      </c>
      <c r="S135" s="56">
        <f t="shared" si="53"/>
        <v>5.1874993951214518E-2</v>
      </c>
      <c r="T135" s="44"/>
      <c r="U135" s="44"/>
      <c r="V135" s="62">
        <f t="shared" si="54"/>
        <v>0</v>
      </c>
      <c r="W135" s="44"/>
      <c r="X135" s="39">
        <f t="shared" si="55"/>
        <v>13122469</v>
      </c>
      <c r="Y135" s="48"/>
      <c r="Z135" s="51">
        <f>Z134+$AA$41</f>
        <v>82.80000000000004</v>
      </c>
      <c r="AA135" s="25">
        <f>AA134+AB135*$AA$41</f>
        <v>18.139711793362107</v>
      </c>
      <c r="AB135" s="26">
        <f>-$AC$35*AA134*AC134</f>
        <v>-2.571452016056301E-4</v>
      </c>
      <c r="AC135" s="25">
        <f>AC134+AD135*$AA$41</f>
        <v>7.6821470077027625E-4</v>
      </c>
      <c r="AD135" s="27">
        <f>$AC$35*AA134*AC134-$AC$36*AC134</f>
        <v>-1.9647509641567345E-4</v>
      </c>
      <c r="AE135" s="33"/>
      <c r="AF135" s="51">
        <f>AF134+$AG$41</f>
        <v>34.040000000000013</v>
      </c>
      <c r="AG135" s="80">
        <f>AG134+AH135*$AG$41</f>
        <v>30.197624071076628</v>
      </c>
      <c r="AH135" s="26">
        <f>-$AI$35*AG134*AI134</f>
        <v>-5.4905380542221023</v>
      </c>
      <c r="AI135" s="25">
        <f>AI134+AJ135*$AG$41</f>
        <v>8.733118229689687</v>
      </c>
      <c r="AJ135" s="27">
        <f>$AI$35*AG134*AI134-$AI$36*AI134</f>
        <v>1.6777296771189314</v>
      </c>
      <c r="AK135" s="36"/>
      <c r="AL135" s="51">
        <f>AL134+$AM$41</f>
        <v>46</v>
      </c>
      <c r="AM135" s="25">
        <f>AM134+AN135*$AM$41</f>
        <v>49.53433787847964</v>
      </c>
      <c r="AN135" s="26">
        <f>-$AO$35*AM134*AO134</f>
        <v>-8.3739304195264624E-2</v>
      </c>
      <c r="AO135" s="25">
        <f>AO134+AP135*$AM$41</f>
        <v>0.10286502606401048</v>
      </c>
      <c r="AP135" s="27">
        <f>$AO$35*AM134*AO134-$AO$36*AO134</f>
        <v>1.8051978385318912E-2</v>
      </c>
      <c r="AQ135" s="5"/>
      <c r="AR135" s="51">
        <f>AR134+$AS$41</f>
        <v>22.079999999999973</v>
      </c>
      <c r="AS135" s="25">
        <f>AS134+AT135*$AS$41</f>
        <v>49.998860081103544</v>
      </c>
      <c r="AT135" s="26">
        <f>-$AU$35*AS134*AU134</f>
        <v>-1.884471835409557E-3</v>
      </c>
      <c r="AU135" s="25">
        <f>AU134+AV135*$AS$41</f>
        <v>1.7453286216114736E-3</v>
      </c>
      <c r="AV135" s="27">
        <f>$AU$35*AS134*AU134-$AU$36*AU134</f>
        <v>1.2321456902291412E-3</v>
      </c>
      <c r="AW135" s="30"/>
      <c r="AX135" s="19">
        <f>AX134+$AS$41</f>
        <v>22.079999999999973</v>
      </c>
      <c r="AY135" s="25"/>
      <c r="AZ135" s="26"/>
      <c r="BA135" s="63"/>
      <c r="BB135" s="27"/>
      <c r="BC135" s="36"/>
      <c r="BD135" s="19">
        <f>BD134+$BE$41</f>
        <v>18.399999999999967</v>
      </c>
      <c r="BE135" s="25"/>
      <c r="BF135" s="26"/>
      <c r="BG135" s="63"/>
      <c r="BH135" s="27"/>
      <c r="BI135" s="74"/>
      <c r="BJ135" s="19">
        <f>BJ134+$BK$41</f>
        <v>42.320000000000064</v>
      </c>
      <c r="BK135" s="25"/>
      <c r="BL135" s="26"/>
      <c r="BM135" s="63"/>
      <c r="BN135" s="27"/>
      <c r="BO135" s="74"/>
      <c r="BP135" s="19">
        <f>BP134+$BK$41</f>
        <v>42.320000000000064</v>
      </c>
      <c r="BQ135" s="25"/>
      <c r="BR135" s="26"/>
      <c r="BS135" s="63"/>
      <c r="BT135" s="27"/>
      <c r="BU135" s="100"/>
      <c r="BV135" s="19">
        <f>BV134+$BK$41</f>
        <v>42.320000000000064</v>
      </c>
      <c r="BW135" s="25"/>
      <c r="BX135" s="26"/>
      <c r="BY135" s="63"/>
      <c r="BZ135" s="27"/>
      <c r="CA135" s="33"/>
      <c r="CB135" s="21">
        <f>CB134+$AA$41</f>
        <v>82.80000000000004</v>
      </c>
      <c r="CC135" s="64">
        <f>AC138</f>
        <v>4.1263674965795732E-4</v>
      </c>
      <c r="CD135" s="64">
        <f>AI138</f>
        <v>9.9600384360590724</v>
      </c>
      <c r="CE135" s="64">
        <f>AO138</f>
        <v>0.13519666879566675</v>
      </c>
      <c r="CF135" s="63">
        <f>AU138</f>
        <v>3.0461062465053975E-3</v>
      </c>
      <c r="CG135" s="63">
        <f>BA138</f>
        <v>0</v>
      </c>
      <c r="CH135" s="63">
        <f>BG138</f>
        <v>0</v>
      </c>
      <c r="CI135" s="63">
        <f>BM138</f>
        <v>0</v>
      </c>
      <c r="CJ135" s="63">
        <f>BS138</f>
        <v>0</v>
      </c>
      <c r="CK135" s="64">
        <f>SUM(CC135:CJ135)</f>
        <v>10.098693847850903</v>
      </c>
      <c r="CL135" s="36"/>
    </row>
    <row r="136" spans="2:90" x14ac:dyDescent="0.65">
      <c r="B136" s="45">
        <v>43985</v>
      </c>
      <c r="C136" s="39">
        <f t="shared" si="56"/>
        <v>56</v>
      </c>
      <c r="D136" s="47">
        <v>16986</v>
      </c>
      <c r="E136" s="52">
        <f t="shared" si="57"/>
        <v>5.6567769093203941E-2</v>
      </c>
      <c r="F136" s="39">
        <f t="shared" si="58"/>
        <v>3894</v>
      </c>
      <c r="G136" s="47">
        <v>300277</v>
      </c>
      <c r="H136" s="47">
        <f t="shared" si="60"/>
        <v>6</v>
      </c>
      <c r="I136" s="47">
        <v>900</v>
      </c>
      <c r="J136" s="53">
        <f t="shared" si="59"/>
        <v>5.298481102084069E-2</v>
      </c>
      <c r="L136" s="28">
        <v>125</v>
      </c>
      <c r="M136" s="75">
        <v>44711</v>
      </c>
      <c r="N136" s="23"/>
      <c r="O136" s="61"/>
      <c r="P136" s="75">
        <f>M136</f>
        <v>44711</v>
      </c>
      <c r="Q136" s="44"/>
      <c r="R136" s="44">
        <f t="shared" ref="R136" si="61">R135+Q136</f>
        <v>680728</v>
      </c>
      <c r="S136" s="56">
        <f t="shared" si="53"/>
        <v>5.1874993951214518E-2</v>
      </c>
      <c r="T136" s="44"/>
      <c r="U136" s="44"/>
      <c r="V136" s="62">
        <f t="shared" si="54"/>
        <v>0</v>
      </c>
      <c r="W136" s="44"/>
      <c r="X136" s="39">
        <f t="shared" si="55"/>
        <v>13122469</v>
      </c>
      <c r="Y136" s="48"/>
      <c r="Z136" s="51">
        <f>Z135+$AA$41</f>
        <v>83.700000000000045</v>
      </c>
      <c r="AA136" s="25">
        <f>AA135+AB136*$AA$41</f>
        <v>18.139523668252998</v>
      </c>
      <c r="AB136" s="26">
        <f>-$AC$35*AA135*AC135</f>
        <v>-2.0902789901095081E-4</v>
      </c>
      <c r="AC136" s="25">
        <f>AC135+AD136*$AA$41</f>
        <v>6.2447105914737269E-4</v>
      </c>
      <c r="AD136" s="27">
        <f>$AC$35*AA135*AC135-$AC$36*AC135</f>
        <v>-1.5971515735878179E-4</v>
      </c>
      <c r="AE136" s="33"/>
      <c r="AF136" s="51">
        <f>AF135+$AG$41</f>
        <v>34.410000000000011</v>
      </c>
      <c r="AG136" s="80">
        <f>AG135+AH136*$AG$41</f>
        <v>28.148524167820884</v>
      </c>
      <c r="AH136" s="26">
        <f>-$AI$35*AG135*AI135</f>
        <v>-5.5381078466371436</v>
      </c>
      <c r="AI136" s="25">
        <f>AI135+AJ136*$AG$41</f>
        <v>9.263528872802393</v>
      </c>
      <c r="AJ136" s="27">
        <f>$AI$35*AG135*AI135-$AI$36*AI135</f>
        <v>1.4335422786829906</v>
      </c>
      <c r="AK136" s="36"/>
      <c r="AL136" s="51">
        <f>AL135+$AM$41</f>
        <v>46.5</v>
      </c>
      <c r="AM136" s="25">
        <f>AM135+AN136*$AM$41</f>
        <v>49.488479719867243</v>
      </c>
      <c r="AN136" s="26">
        <f>-$AO$35*AM135*AO135</f>
        <v>-9.171631722479956E-2</v>
      </c>
      <c r="AO136" s="25">
        <f>AO135+AP136*$AM$41</f>
        <v>0.11272042555400659</v>
      </c>
      <c r="AP136" s="27">
        <f>$AO$35*AM135*AO135-$AO$36*AO135</f>
        <v>1.9710798979992228E-2</v>
      </c>
      <c r="AQ136" s="5"/>
      <c r="AR136" s="51">
        <f>AR135+$AS$41</f>
        <v>22.319999999999972</v>
      </c>
      <c r="AS136" s="25">
        <f>AS135+AT136*$AS$41</f>
        <v>49.998315550988288</v>
      </c>
      <c r="AT136" s="26">
        <f>-$AU$35*AS135*AU135</f>
        <v>-2.2688754802349317E-3</v>
      </c>
      <c r="AU136" s="25">
        <f>AU135+AV136*$AS$41</f>
        <v>2.101363245733818E-3</v>
      </c>
      <c r="AV136" s="27">
        <f>$AU$35*AS135*AU135-$AU$36*AU135</f>
        <v>1.4834776005097686E-3</v>
      </c>
      <c r="AW136" s="30"/>
      <c r="AX136" s="19">
        <f>AX135+$AS$41</f>
        <v>22.319999999999972</v>
      </c>
      <c r="AY136" s="25"/>
      <c r="AZ136" s="26"/>
      <c r="BA136" s="63"/>
      <c r="BB136" s="27"/>
      <c r="BC136" s="36"/>
      <c r="BD136" s="19">
        <f>BD135+$BE$41</f>
        <v>18.599999999999966</v>
      </c>
      <c r="BE136" s="25"/>
      <c r="BF136" s="26"/>
      <c r="BG136" s="63"/>
      <c r="BH136" s="27"/>
      <c r="BI136" s="74"/>
      <c r="BJ136" s="19">
        <f>BJ135+$BK$41</f>
        <v>42.780000000000065</v>
      </c>
      <c r="BK136" s="25"/>
      <c r="BL136" s="26"/>
      <c r="BM136" s="63"/>
      <c r="BN136" s="27"/>
      <c r="BO136" s="74"/>
      <c r="BP136" s="19">
        <f>BP135+$BK$41</f>
        <v>42.780000000000065</v>
      </c>
      <c r="BQ136" s="25"/>
      <c r="BR136" s="26"/>
      <c r="BS136" s="63"/>
      <c r="BT136" s="27"/>
      <c r="BU136" s="100"/>
      <c r="BV136" s="19">
        <f>BV135+$BK$41</f>
        <v>42.780000000000065</v>
      </c>
      <c r="BW136" s="25"/>
      <c r="BX136" s="26"/>
      <c r="BY136" s="63"/>
      <c r="BZ136" s="27"/>
      <c r="CA136" s="33"/>
      <c r="CB136" s="21">
        <f>CB135+$AA$41</f>
        <v>83.700000000000045</v>
      </c>
      <c r="CC136" s="64">
        <f>AC139</f>
        <v>3.3542408964127944E-4</v>
      </c>
      <c r="CD136" s="64">
        <f>AI139</f>
        <v>10.097560714035549</v>
      </c>
      <c r="CE136" s="64">
        <f>AO139</f>
        <v>0.14796599690805953</v>
      </c>
      <c r="CF136" s="63">
        <f>AU139</f>
        <v>3.6674524384418027E-3</v>
      </c>
      <c r="CG136" s="63">
        <f>BA139</f>
        <v>0</v>
      </c>
      <c r="CH136" s="63">
        <f>BG139</f>
        <v>0</v>
      </c>
      <c r="CI136" s="63">
        <f>BM139</f>
        <v>0</v>
      </c>
      <c r="CJ136" s="63">
        <f>BS139</f>
        <v>0</v>
      </c>
      <c r="CK136" s="64">
        <f>SUM(CC136:CJ136)</f>
        <v>10.249529587471692</v>
      </c>
      <c r="CL136" s="36"/>
    </row>
    <row r="137" spans="2:90" x14ac:dyDescent="0.65">
      <c r="B137" s="45">
        <v>43986</v>
      </c>
      <c r="C137" s="39">
        <f t="shared" si="56"/>
        <v>32</v>
      </c>
      <c r="D137" s="47">
        <v>17018</v>
      </c>
      <c r="E137" s="52">
        <f t="shared" si="57"/>
        <v>5.6047926279422858E-2</v>
      </c>
      <c r="F137" s="39">
        <f t="shared" si="58"/>
        <v>3356</v>
      </c>
      <c r="G137" s="47">
        <v>303633</v>
      </c>
      <c r="H137" s="47">
        <f t="shared" si="60"/>
        <v>3</v>
      </c>
      <c r="I137" s="47">
        <v>903</v>
      </c>
      <c r="J137" s="53">
        <f t="shared" si="59"/>
        <v>5.3061464331883891E-2</v>
      </c>
      <c r="Y137" s="48"/>
      <c r="Z137" s="51">
        <f>Z136+$AA$41</f>
        <v>84.600000000000051</v>
      </c>
      <c r="AA137" s="25">
        <f>AA136+AB137*$AA$41</f>
        <v>18.13937074555097</v>
      </c>
      <c r="AB137" s="26">
        <f>-$AC$35*AA136*AC136</f>
        <v>-1.6991411336314178E-4</v>
      </c>
      <c r="AC137" s="25">
        <f>AC136+AD137*$AA$41</f>
        <v>5.0762226362253537E-4</v>
      </c>
      <c r="AD137" s="27">
        <f>$AC$35*AA136*AC136-$AC$36*AC136</f>
        <v>-1.2983199502759708E-4</v>
      </c>
      <c r="AE137" s="33"/>
      <c r="AF137" s="51">
        <f>AF136+$AG$41</f>
        <v>34.780000000000008</v>
      </c>
      <c r="AG137" s="80">
        <f>AG136+AH137*$AG$41</f>
        <v>26.122460410239544</v>
      </c>
      <c r="AH137" s="26">
        <f>-$AI$35*AG136*AI136</f>
        <v>-5.4758479934630797</v>
      </c>
      <c r="AI137" s="25">
        <f>AI136+AJ137*$AG$41</f>
        <v>9.6786649594033971</v>
      </c>
      <c r="AJ137" s="27">
        <f>$AI$35*AG136*AI136-$AI$36*AI136</f>
        <v>1.1219894232459549</v>
      </c>
      <c r="AK137" s="36"/>
      <c r="AL137" s="51">
        <f>AL136+$AM$41</f>
        <v>47</v>
      </c>
      <c r="AM137" s="25">
        <f>AM136+AN137*$AM$41</f>
        <v>49.438274457420846</v>
      </c>
      <c r="AN137" s="26">
        <f>-$AO$35*AM136*AO136</f>
        <v>-0.10041052489279668</v>
      </c>
      <c r="AO137" s="25">
        <f>AO136+AP137*$AM$41</f>
        <v>0.12347353905650263</v>
      </c>
      <c r="AP137" s="27">
        <f>$AO$35*AM136*AO136-$AO$36*AO136</f>
        <v>2.1506227004992079E-2</v>
      </c>
      <c r="AQ137" s="5"/>
      <c r="AR137" s="51">
        <f>AR136+$AS$41</f>
        <v>22.55999999999997</v>
      </c>
      <c r="AS137" s="25">
        <f>AS136+AT137*$AS$41</f>
        <v>49.997659947742967</v>
      </c>
      <c r="AT137" s="26">
        <f>-$AU$35*AS136*AU136</f>
        <v>-2.7316801888336577E-3</v>
      </c>
      <c r="AU137" s="25">
        <f>AU136+AV137*$AS$41</f>
        <v>2.5300192605146434E-3</v>
      </c>
      <c r="AV137" s="27">
        <f>$AU$35*AS136*AU136-$AU$36*AU136</f>
        <v>1.7860667282534395E-3</v>
      </c>
      <c r="AW137" s="30"/>
      <c r="AX137" s="19">
        <f>AX136+$AS$41</f>
        <v>22.55999999999997</v>
      </c>
      <c r="AY137" s="25"/>
      <c r="AZ137" s="26"/>
      <c r="BA137" s="63"/>
      <c r="BB137" s="27"/>
      <c r="BC137" s="36"/>
      <c r="BD137" s="19">
        <f>BD136+$BE$41</f>
        <v>18.799999999999965</v>
      </c>
      <c r="BE137" s="25"/>
      <c r="BF137" s="26"/>
      <c r="BG137" s="63"/>
      <c r="BH137" s="27"/>
      <c r="BI137" s="74"/>
      <c r="BJ137" s="19">
        <f>BJ136+$BK$41</f>
        <v>43.240000000000066</v>
      </c>
      <c r="BK137" s="25"/>
      <c r="BL137" s="26"/>
      <c r="BM137" s="63"/>
      <c r="BN137" s="27"/>
      <c r="BO137" s="74"/>
      <c r="BP137" s="19">
        <f>BP136+$BK$41</f>
        <v>43.240000000000066</v>
      </c>
      <c r="BQ137" s="25"/>
      <c r="BR137" s="26"/>
      <c r="BS137" s="63"/>
      <c r="BT137" s="27"/>
      <c r="BU137" s="100"/>
      <c r="BV137" s="19">
        <f>BV136+$BK$41</f>
        <v>43.240000000000066</v>
      </c>
      <c r="BW137" s="25"/>
      <c r="BX137" s="26"/>
      <c r="BY137" s="63"/>
      <c r="BZ137" s="27"/>
      <c r="CA137" s="33"/>
      <c r="CB137" s="21">
        <f>CB136+$AA$41</f>
        <v>84.600000000000051</v>
      </c>
      <c r="CC137" s="64">
        <f>AC140</f>
        <v>2.7265901837024496E-4</v>
      </c>
      <c r="CD137" s="64">
        <f>AI140</f>
        <v>10.090298774858406</v>
      </c>
      <c r="CE137" s="64">
        <f>AO140</f>
        <v>0.16186136927651082</v>
      </c>
      <c r="CF137" s="63">
        <f>AU140</f>
        <v>4.4155193721843213E-3</v>
      </c>
      <c r="CG137" s="63">
        <f>BA140</f>
        <v>0</v>
      </c>
      <c r="CH137" s="63">
        <f>BG140</f>
        <v>0</v>
      </c>
      <c r="CI137" s="63">
        <f>BM140</f>
        <v>0</v>
      </c>
      <c r="CJ137" s="63">
        <f>BS140</f>
        <v>0</v>
      </c>
      <c r="CK137" s="64">
        <f>SUM(CC137:CJ137)</f>
        <v>10.256848322525471</v>
      </c>
      <c r="CL137" s="75">
        <f>P44</f>
        <v>44067</v>
      </c>
    </row>
    <row r="138" spans="2:90" x14ac:dyDescent="0.65">
      <c r="B138" s="45">
        <v>43987</v>
      </c>
      <c r="C138" s="39">
        <f t="shared" si="56"/>
        <v>46</v>
      </c>
      <c r="D138" s="47">
        <v>17064</v>
      </c>
      <c r="E138" s="52">
        <f t="shared" si="57"/>
        <v>5.5499541406742944E-2</v>
      </c>
      <c r="F138" s="39">
        <f t="shared" si="58"/>
        <v>3829</v>
      </c>
      <c r="G138" s="47">
        <v>307462</v>
      </c>
      <c r="H138" s="47">
        <f t="shared" si="60"/>
        <v>4</v>
      </c>
      <c r="I138" s="47">
        <v>907</v>
      </c>
      <c r="J138" s="53">
        <f t="shared" si="59"/>
        <v>5.3152836380684479E-2</v>
      </c>
      <c r="Y138" s="48"/>
      <c r="Z138" s="51">
        <f>Z137+$AA$41</f>
        <v>85.500000000000057</v>
      </c>
      <c r="AA138" s="25">
        <f>AA137+AB138*$AA$41</f>
        <v>18.139246438247049</v>
      </c>
      <c r="AB138" s="26">
        <f>-$AC$35*AA137*AC137</f>
        <v>-1.381192265781747E-4</v>
      </c>
      <c r="AC138" s="25">
        <f>AC137+AD138*$AA$41</f>
        <v>4.1263674965795732E-4</v>
      </c>
      <c r="AD138" s="27">
        <f>$AC$35*AA137*AC137-$AC$36*AC137</f>
        <v>-1.0553945996064225E-4</v>
      </c>
      <c r="AE138" s="33"/>
      <c r="AF138" s="51">
        <f>AF137+$AG$41</f>
        <v>35.150000000000006</v>
      </c>
      <c r="AG138" s="80">
        <f>AG137+AH138*$AG$41</f>
        <v>24.157967097143619</v>
      </c>
      <c r="AH138" s="26">
        <f>-$AI$35*AG137*AI137</f>
        <v>-5.3094413867457479</v>
      </c>
      <c r="AI138" s="25">
        <f>AI137+AJ138*$AG$41</f>
        <v>9.9600384360590724</v>
      </c>
      <c r="AJ138" s="27">
        <f>$AI$35*AG137*AI137-$AI$36*AI137</f>
        <v>0.76046885582615165</v>
      </c>
      <c r="AK138" s="36"/>
      <c r="AL138" s="51">
        <f>AL137+$AM$41</f>
        <v>47.5</v>
      </c>
      <c r="AM138" s="25">
        <f>AM137+AN138*$AM$41</f>
        <v>49.383335589011907</v>
      </c>
      <c r="AN138" s="26">
        <f>-$AO$35*AM137*AO137</f>
        <v>-0.10987773681788007</v>
      </c>
      <c r="AO138" s="25">
        <f>AO137+AP138*$AM$41</f>
        <v>0.13519666879566675</v>
      </c>
      <c r="AP138" s="27">
        <f>$AO$35*AM137*AO137-$AO$36*AO137</f>
        <v>2.3446259478328235E-2</v>
      </c>
      <c r="AQ138" s="5"/>
      <c r="AR138" s="51">
        <f>AR137+$AS$41</f>
        <v>22.799999999999969</v>
      </c>
      <c r="AS138" s="25">
        <f>AS137+AT138*$AS$41</f>
        <v>49.996870618676844</v>
      </c>
      <c r="AT138" s="26">
        <f>-$AU$35*AS137*AU137</f>
        <v>-3.2888711088597329E-3</v>
      </c>
      <c r="AU138" s="25">
        <f>AU137+AV138*$AS$41</f>
        <v>3.0461062465053975E-3</v>
      </c>
      <c r="AV138" s="27">
        <f>$AU$35*AS137*AU137-$AU$36*AU137</f>
        <v>2.1503624416281432E-3</v>
      </c>
      <c r="AW138" s="30"/>
      <c r="AX138" s="19">
        <f>AX137+$AS$41</f>
        <v>22.799999999999969</v>
      </c>
      <c r="AY138" s="25"/>
      <c r="AZ138" s="26"/>
      <c r="BA138" s="63"/>
      <c r="BB138" s="27"/>
      <c r="BC138" s="36"/>
      <c r="BD138" s="19">
        <f>BD137+$BE$41</f>
        <v>18.999999999999964</v>
      </c>
      <c r="BE138" s="25"/>
      <c r="BF138" s="26"/>
      <c r="BG138" s="63"/>
      <c r="BH138" s="27"/>
      <c r="BI138" s="74"/>
      <c r="BJ138" s="19">
        <f>BJ137+$BK$41</f>
        <v>43.700000000000067</v>
      </c>
      <c r="BK138" s="25"/>
      <c r="BL138" s="26"/>
      <c r="BM138" s="63"/>
      <c r="BN138" s="27"/>
      <c r="BO138" s="74"/>
      <c r="BP138" s="19">
        <f>BP137+$BK$41</f>
        <v>43.700000000000067</v>
      </c>
      <c r="BQ138" s="25"/>
      <c r="BR138" s="26"/>
      <c r="BS138" s="63"/>
      <c r="BT138" s="27"/>
      <c r="BU138" s="100"/>
      <c r="BV138" s="19">
        <f>BV137+$BK$41</f>
        <v>43.700000000000067</v>
      </c>
      <c r="BW138" s="25"/>
      <c r="BX138" s="26"/>
      <c r="BY138" s="63"/>
      <c r="BZ138" s="27"/>
      <c r="CA138" s="33"/>
      <c r="CB138" s="21">
        <f>CB137+$AA$41</f>
        <v>85.500000000000057</v>
      </c>
      <c r="CC138" s="64">
        <f>AC141</f>
        <v>2.2163834137656343E-4</v>
      </c>
      <c r="CD138" s="64">
        <f>AI141</f>
        <v>9.9459408394864468</v>
      </c>
      <c r="CE138" s="64">
        <f>AO141</f>
        <v>0.17696596077134547</v>
      </c>
      <c r="CF138" s="63">
        <f>AU141</f>
        <v>5.3161413919599774E-3</v>
      </c>
      <c r="CG138" s="63">
        <f>BA141</f>
        <v>0</v>
      </c>
      <c r="CH138" s="63">
        <f>BG141</f>
        <v>0</v>
      </c>
      <c r="CI138" s="63">
        <f>BM141</f>
        <v>0</v>
      </c>
      <c r="CJ138" s="63">
        <f>BS141</f>
        <v>0</v>
      </c>
      <c r="CK138" s="64">
        <f>SUM(CC138:CJ138)</f>
        <v>10.128444579991129</v>
      </c>
      <c r="CL138" s="36"/>
    </row>
    <row r="139" spans="2:90" x14ac:dyDescent="0.65">
      <c r="B139" s="45">
        <v>43988</v>
      </c>
      <c r="C139" s="39">
        <f t="shared" si="56"/>
        <v>39</v>
      </c>
      <c r="D139" s="47">
        <v>17103</v>
      </c>
      <c r="E139" s="52">
        <f t="shared" si="57"/>
        <v>5.4914640372198162E-2</v>
      </c>
      <c r="F139" s="39">
        <f t="shared" si="58"/>
        <v>3985</v>
      </c>
      <c r="G139" s="47">
        <v>311447</v>
      </c>
      <c r="H139" s="47">
        <f t="shared" si="60"/>
        <v>7</v>
      </c>
      <c r="I139" s="47">
        <v>914</v>
      </c>
      <c r="J139" s="53">
        <f t="shared" si="59"/>
        <v>5.3440916798222535E-2</v>
      </c>
      <c r="Y139" s="48"/>
      <c r="Z139" s="51">
        <f>Z138+$AA$41</f>
        <v>86.400000000000063</v>
      </c>
      <c r="AA139" s="25">
        <f>AA138+AB139*$AA$41</f>
        <v>18.139145391831214</v>
      </c>
      <c r="AB139" s="26">
        <f>-$AC$35*AA138*AC138</f>
        <v>-1.1227379537284411E-4</v>
      </c>
      <c r="AC139" s="25">
        <f>AC138+AD139*$AA$41</f>
        <v>3.3542408964127944E-4</v>
      </c>
      <c r="AD139" s="27">
        <f>$AC$35*AA138*AC138-$AC$36*AC138</f>
        <v>-8.5791844462975396E-5</v>
      </c>
      <c r="AE139" s="33"/>
      <c r="AF139" s="51">
        <f>AF138+$AG$41</f>
        <v>35.520000000000003</v>
      </c>
      <c r="AG139" s="80">
        <f>AG138+AH139*$AG$41</f>
        <v>22.288394135136471</v>
      </c>
      <c r="AH139" s="26">
        <f>-$AI$35*AG138*AI138</f>
        <v>-5.0528998973166184</v>
      </c>
      <c r="AI139" s="25">
        <f>AI138+AJ139*$AG$41</f>
        <v>10.097560714035549</v>
      </c>
      <c r="AJ139" s="27">
        <f>$AI$35*AG138*AI138-$AI$36*AI138</f>
        <v>0.37168183236885444</v>
      </c>
      <c r="AK139" s="36"/>
      <c r="AL139" s="51">
        <f>AL138+$AM$41</f>
        <v>48</v>
      </c>
      <c r="AM139" s="25">
        <f>AM138+AN139*$AM$41</f>
        <v>49.323247426821034</v>
      </c>
      <c r="AN139" s="26">
        <f>-$AO$35*AM138*AO138</f>
        <v>-0.12017632438175228</v>
      </c>
      <c r="AO139" s="25">
        <f>AO138+AP139*$AM$41</f>
        <v>0.14796599690805953</v>
      </c>
      <c r="AP139" s="27">
        <f>$AO$35*AM138*AO138-$AO$36*AO138</f>
        <v>2.5538656224785572E-2</v>
      </c>
      <c r="AQ139" s="5"/>
      <c r="AR139" s="51">
        <f>AR138+$AS$41</f>
        <v>23.039999999999967</v>
      </c>
      <c r="AS139" s="25">
        <f>AS138+AT139*$AS$41</f>
        <v>49.995920293010286</v>
      </c>
      <c r="AT139" s="26">
        <f>-$AU$35*AS138*AU138</f>
        <v>-3.9596902773291164E-3</v>
      </c>
      <c r="AU139" s="25">
        <f>AU138+AV139*$AS$41</f>
        <v>3.6674524384418027E-3</v>
      </c>
      <c r="AV139" s="27">
        <f>$AU$35*AS138*AU138-$AU$36*AU138</f>
        <v>2.5889424664016876E-3</v>
      </c>
      <c r="AW139" s="30"/>
      <c r="AX139" s="19">
        <f>AX138+$AS$41</f>
        <v>23.039999999999967</v>
      </c>
      <c r="AY139" s="25"/>
      <c r="AZ139" s="26"/>
      <c r="BA139" s="63"/>
      <c r="BB139" s="27"/>
      <c r="BC139" s="36"/>
      <c r="BD139" s="19">
        <f>BD138+$BE$41</f>
        <v>19.199999999999964</v>
      </c>
      <c r="BE139" s="25"/>
      <c r="BF139" s="26"/>
      <c r="BG139" s="63"/>
      <c r="BH139" s="27"/>
      <c r="BI139" s="74"/>
      <c r="BJ139" s="19">
        <f>BJ138+$BK$41</f>
        <v>44.160000000000068</v>
      </c>
      <c r="BK139" s="25"/>
      <c r="BL139" s="26"/>
      <c r="BM139" s="63"/>
      <c r="BN139" s="27"/>
      <c r="BO139" s="74"/>
      <c r="BP139" s="19">
        <f>BP138+$BK$41</f>
        <v>44.160000000000068</v>
      </c>
      <c r="BQ139" s="25"/>
      <c r="BR139" s="26"/>
      <c r="BS139" s="63"/>
      <c r="BT139" s="27"/>
      <c r="BU139" s="100"/>
      <c r="BV139" s="19">
        <f>BV138+$BK$41</f>
        <v>44.160000000000068</v>
      </c>
      <c r="BW139" s="25"/>
      <c r="BX139" s="26"/>
      <c r="BY139" s="63"/>
      <c r="BZ139" s="27"/>
      <c r="CA139" s="33"/>
      <c r="CB139" s="21">
        <f>CB138+$AA$41</f>
        <v>86.400000000000063</v>
      </c>
      <c r="CC139" s="64">
        <f>AC142</f>
        <v>1.801645886887178E-4</v>
      </c>
      <c r="CD139" s="64">
        <f>AI142</f>
        <v>9.6792007769366517</v>
      </c>
      <c r="CE139" s="64">
        <f>AO142</f>
        <v>0.19336579823919969</v>
      </c>
      <c r="CF139" s="63">
        <f>AU142</f>
        <v>6.4004152509407001E-3</v>
      </c>
      <c r="CG139" s="63">
        <f>BA142</f>
        <v>0</v>
      </c>
      <c r="CH139" s="63">
        <f>BG142</f>
        <v>0</v>
      </c>
      <c r="CI139" s="63">
        <f>BM142</f>
        <v>0</v>
      </c>
      <c r="CJ139" s="63">
        <f>BS142</f>
        <v>0</v>
      </c>
      <c r="CK139" s="64">
        <f>SUM(CC139:CJ139)</f>
        <v>9.8791471550154792</v>
      </c>
      <c r="CL139" s="36"/>
    </row>
    <row r="140" spans="2:90" x14ac:dyDescent="0.65">
      <c r="B140" s="45">
        <v>43989</v>
      </c>
      <c r="C140" s="39">
        <f t="shared" si="56"/>
        <v>38</v>
      </c>
      <c r="D140" s="47">
        <v>17141</v>
      </c>
      <c r="E140" s="52">
        <f t="shared" ref="E140:E179" si="62">IF(D140="","",D140/G140)</f>
        <v>5.4505330971785441E-2</v>
      </c>
      <c r="F140" s="39">
        <f t="shared" ref="F140:F186" si="63">IF(G140="","",G140-G139)</f>
        <v>3036</v>
      </c>
      <c r="G140" s="47">
        <v>314483</v>
      </c>
      <c r="H140" s="47">
        <f t="shared" si="60"/>
        <v>2</v>
      </c>
      <c r="I140" s="47">
        <v>916</v>
      </c>
      <c r="J140" s="53">
        <f t="shared" ref="J140:J158" si="64">IF(D140="","",I140/D140)</f>
        <v>5.3439122571611923E-2</v>
      </c>
      <c r="Y140" s="48"/>
      <c r="Z140" s="51">
        <f>Z139+$AA$41</f>
        <v>87.300000000000068</v>
      </c>
      <c r="AA140" s="25">
        <f>AA139+AB140*$AA$41</f>
        <v>18.13906325369576</v>
      </c>
      <c r="AB140" s="26">
        <f>-$AC$35*AA139*AC139</f>
        <v>-9.1264594948886908E-5</v>
      </c>
      <c r="AC140" s="25">
        <f>AC139+AD140*$AA$41</f>
        <v>2.7265901837024496E-4</v>
      </c>
      <c r="AD140" s="27">
        <f>$AC$35*AA139*AC139-$AC$36*AC139</f>
        <v>-6.9738968078927218E-5</v>
      </c>
      <c r="AE140" s="33"/>
      <c r="AF140" s="51">
        <f>AF139+$AG$41</f>
        <v>35.89</v>
      </c>
      <c r="AG140" s="80">
        <f>AG139+AH140*$AG$41</f>
        <v>20.539690266142831</v>
      </c>
      <c r="AH140" s="26">
        <f>-$AI$35*AG139*AI139</f>
        <v>-4.7262266729557822</v>
      </c>
      <c r="AI140" s="25">
        <f>AI139+AJ140*$AG$41</f>
        <v>10.090298774858406</v>
      </c>
      <c r="AJ140" s="27">
        <f>$AI$35*AG139*AI139-$AI$36*AI139</f>
        <v>-1.9626862640925502E-2</v>
      </c>
      <c r="AK140" s="36"/>
      <c r="AL140" s="51">
        <f>AL139+$AM$41</f>
        <v>48.5</v>
      </c>
      <c r="AM140" s="25">
        <f>AM139+AN140*$AM$41</f>
        <v>49.257563955534764</v>
      </c>
      <c r="AN140" s="26">
        <f>-$AO$35*AM139*AO139</f>
        <v>-0.13136694257254422</v>
      </c>
      <c r="AO140" s="25">
        <f>AO139+AP140*$AM$41</f>
        <v>0.16186136927651082</v>
      </c>
      <c r="AP140" s="27">
        <f>$AO$35*AM139*AO139-$AO$36*AO139</f>
        <v>2.7790744736902559E-2</v>
      </c>
      <c r="AQ140" s="5"/>
      <c r="AR140" s="51">
        <f>AR139+$AS$41</f>
        <v>23.279999999999966</v>
      </c>
      <c r="AS140" s="25">
        <f>AS139+AT140*$AS$41</f>
        <v>49.994776141213194</v>
      </c>
      <c r="AT140" s="26">
        <f>-$AU$35*AS139*AU139</f>
        <v>-4.7672991545593063E-3</v>
      </c>
      <c r="AU140" s="25">
        <f>AU139+AV140*$AS$41</f>
        <v>4.4155193721843213E-3</v>
      </c>
      <c r="AV140" s="27">
        <f>$AU$35*AS139*AU139-$AU$36*AU139</f>
        <v>3.116945557260495E-3</v>
      </c>
      <c r="AW140" s="30"/>
      <c r="AX140" s="19">
        <f>AX139+$AS$41</f>
        <v>23.279999999999966</v>
      </c>
      <c r="AY140" s="25"/>
      <c r="AZ140" s="26"/>
      <c r="BA140" s="63"/>
      <c r="BB140" s="27"/>
      <c r="BC140" s="36"/>
      <c r="BD140" s="19">
        <f>BD139+$BE$41</f>
        <v>19.399999999999963</v>
      </c>
      <c r="BE140" s="25"/>
      <c r="BF140" s="26"/>
      <c r="BG140" s="63"/>
      <c r="BH140" s="27"/>
      <c r="BI140" s="74"/>
      <c r="BJ140" s="19">
        <f>BJ139+$BK$41</f>
        <v>44.620000000000068</v>
      </c>
      <c r="BK140" s="25"/>
      <c r="BL140" s="26"/>
      <c r="BM140" s="63"/>
      <c r="BN140" s="27"/>
      <c r="BO140" s="74"/>
      <c r="BP140" s="19">
        <f>BP139+$BK$41</f>
        <v>44.620000000000068</v>
      </c>
      <c r="BQ140" s="25"/>
      <c r="BR140" s="26"/>
      <c r="BS140" s="63"/>
      <c r="BT140" s="27"/>
      <c r="BU140" s="100"/>
      <c r="BV140" s="19">
        <f>BV139+$BK$41</f>
        <v>44.620000000000068</v>
      </c>
      <c r="BW140" s="25"/>
      <c r="BX140" s="26"/>
      <c r="BY140" s="63"/>
      <c r="BZ140" s="27"/>
      <c r="CA140" s="33"/>
      <c r="CB140" s="21">
        <f>CB139+$AA$41</f>
        <v>87.300000000000068</v>
      </c>
      <c r="CC140" s="64">
        <f>AC143</f>
        <v>1.4645141972317033E-4</v>
      </c>
      <c r="CD140" s="64">
        <f>AI143</f>
        <v>9.309596601676855</v>
      </c>
      <c r="CE140" s="64">
        <f>AO143</f>
        <v>0.21114911501222264</v>
      </c>
      <c r="CF140" s="49">
        <f>AU143</f>
        <v>7.7057700783945728E-3</v>
      </c>
      <c r="CG140" s="63">
        <f>BA143</f>
        <v>0</v>
      </c>
      <c r="CH140" s="63">
        <f>BG143</f>
        <v>0</v>
      </c>
      <c r="CI140" s="63">
        <f>BM143</f>
        <v>0</v>
      </c>
      <c r="CJ140" s="63">
        <f>BS143</f>
        <v>0</v>
      </c>
      <c r="CK140" s="64">
        <f>SUM(CC140:CJ140)</f>
        <v>9.5285979381871968</v>
      </c>
      <c r="CL140" s="75">
        <f>P45</f>
        <v>44074</v>
      </c>
    </row>
    <row r="141" spans="2:90" x14ac:dyDescent="0.65">
      <c r="B141" s="45">
        <v>43990</v>
      </c>
      <c r="C141" s="39">
        <f t="shared" si="56"/>
        <v>33</v>
      </c>
      <c r="D141" s="47">
        <v>17174</v>
      </c>
      <c r="E141" s="52">
        <f t="shared" si="62"/>
        <v>5.4202646063727718E-2</v>
      </c>
      <c r="F141" s="39">
        <f t="shared" si="63"/>
        <v>2365</v>
      </c>
      <c r="G141" s="47">
        <v>316848</v>
      </c>
      <c r="H141" s="47">
        <f t="shared" si="60"/>
        <v>0</v>
      </c>
      <c r="I141" s="47">
        <v>916</v>
      </c>
      <c r="J141" s="53">
        <f t="shared" si="64"/>
        <v>5.3336438802841502E-2</v>
      </c>
      <c r="Y141" s="48"/>
      <c r="Z141" s="51">
        <f>Z140+$AA$41</f>
        <v>88.200000000000074</v>
      </c>
      <c r="AA141" s="25">
        <f>AA140+AB141*$AA$41</f>
        <v>18.138996485676817</v>
      </c>
      <c r="AB141" s="26">
        <f>-$AC$35*AA140*AC140</f>
        <v>-7.418668771362701E-5</v>
      </c>
      <c r="AC141" s="25">
        <f>AC140+AD141*$AA$41</f>
        <v>2.2163834137656343E-4</v>
      </c>
      <c r="AD141" s="27">
        <f>$AC$35*AA140*AC140-$AC$36*AC140</f>
        <v>-5.6689641104090577E-5</v>
      </c>
      <c r="AE141" s="33"/>
      <c r="AF141" s="51">
        <f>AF140+$AG$41</f>
        <v>36.26</v>
      </c>
      <c r="AG141" s="80">
        <f>AG140+AH141*$AG$41</f>
        <v>18.929345244566914</v>
      </c>
      <c r="AH141" s="26">
        <f>-$AI$35*AG140*AI140</f>
        <v>-4.3522838420970746</v>
      </c>
      <c r="AI141" s="25">
        <f>AI140+AJ141*$AG$41</f>
        <v>9.9459408394864468</v>
      </c>
      <c r="AJ141" s="27">
        <f>$AI$35*AG140*AI140-$AI$36*AI140</f>
        <v>-0.39015658208637571</v>
      </c>
      <c r="AK141" s="36"/>
      <c r="AL141" s="51">
        <f>AL140+$AM$41</f>
        <v>49</v>
      </c>
      <c r="AM141" s="25">
        <f>AM140+AN141*$AM$41</f>
        <v>49.185807884793149</v>
      </c>
      <c r="AN141" s="26">
        <f>-$AO$35*AM140*AO140</f>
        <v>-0.14351214148322688</v>
      </c>
      <c r="AO141" s="25">
        <f>AO140+AP141*$AM$41</f>
        <v>0.17696596077134547</v>
      </c>
      <c r="AP141" s="27">
        <f>$AO$35*AM140*AO140-$AO$36*AO140</f>
        <v>3.020918298966932E-2</v>
      </c>
      <c r="AQ141" s="5"/>
      <c r="AR141" s="51">
        <f>AR140+$AS$41</f>
        <v>23.519999999999964</v>
      </c>
      <c r="AS141" s="25">
        <f>AS140+AT141*$AS$41</f>
        <v>49.993398643101223</v>
      </c>
      <c r="AT141" s="26">
        <f>-$AU$35*AS140*AU140</f>
        <v>-5.7395754665481788E-3</v>
      </c>
      <c r="AU141" s="25">
        <f>AU140+AV141*$AS$41</f>
        <v>5.3161413919599774E-3</v>
      </c>
      <c r="AV141" s="27">
        <f>$AU$35*AS140*AU140-$AU$36*AU140</f>
        <v>3.7525917490652343E-3</v>
      </c>
      <c r="AW141" s="30"/>
      <c r="AX141" s="19">
        <f>AX140+$AS$41</f>
        <v>23.519999999999964</v>
      </c>
      <c r="AY141" s="25"/>
      <c r="AZ141" s="26"/>
      <c r="BA141" s="63"/>
      <c r="BB141" s="27"/>
      <c r="BC141" s="36"/>
      <c r="BD141" s="19">
        <f>BD140+$BE$41</f>
        <v>19.599999999999962</v>
      </c>
      <c r="BE141" s="25"/>
      <c r="BF141" s="26"/>
      <c r="BG141" s="63"/>
      <c r="BH141" s="27"/>
      <c r="BI141" s="74"/>
      <c r="BJ141" s="19">
        <f>BJ140+$BK$41</f>
        <v>45.080000000000069</v>
      </c>
      <c r="BK141" s="25"/>
      <c r="BL141" s="26"/>
      <c r="BM141" s="63"/>
      <c r="BN141" s="27"/>
      <c r="BO141" s="74"/>
      <c r="BP141" s="19">
        <f>BP140+$BK$41</f>
        <v>45.080000000000069</v>
      </c>
      <c r="BQ141" s="25"/>
      <c r="BR141" s="26"/>
      <c r="BS141" s="63"/>
      <c r="BT141" s="27"/>
      <c r="BU141" s="100"/>
      <c r="BV141" s="19">
        <f>BV140+$BK$41</f>
        <v>45.080000000000069</v>
      </c>
      <c r="BW141" s="25"/>
      <c r="BX141" s="26"/>
      <c r="BY141" s="63"/>
      <c r="BZ141" s="27"/>
      <c r="CA141" s="33"/>
      <c r="CB141" s="21">
        <f>CB140+$AA$41</f>
        <v>88.200000000000074</v>
      </c>
      <c r="CC141" s="64">
        <f>AC144</f>
        <v>1.1904671600631505E-4</v>
      </c>
      <c r="CD141" s="64">
        <f>AI144</f>
        <v>8.859085272126606</v>
      </c>
      <c r="CE141" s="64">
        <f>AO144</f>
        <v>0.23040550837436119</v>
      </c>
      <c r="CF141" s="25">
        <f>AU144</f>
        <v>9.277254006859699E-3</v>
      </c>
      <c r="CG141" s="63">
        <f>BA144</f>
        <v>0</v>
      </c>
      <c r="CH141" s="63">
        <f>BG144</f>
        <v>0</v>
      </c>
      <c r="CI141" s="63">
        <f>BM144</f>
        <v>0</v>
      </c>
      <c r="CJ141" s="63">
        <f>BS144</f>
        <v>0</v>
      </c>
      <c r="CK141" s="64">
        <f>SUM(CC141:CJ141)</f>
        <v>9.0988870812238325</v>
      </c>
      <c r="CL141" s="36"/>
    </row>
    <row r="142" spans="2:90" x14ac:dyDescent="0.65">
      <c r="B142" s="45">
        <v>43991</v>
      </c>
      <c r="C142" s="39">
        <f t="shared" si="56"/>
        <v>36</v>
      </c>
      <c r="D142" s="47">
        <v>17210</v>
      </c>
      <c r="E142" s="52">
        <f t="shared" si="62"/>
        <v>5.3604856519017106E-2</v>
      </c>
      <c r="F142" s="39">
        <f t="shared" si="63"/>
        <v>4205</v>
      </c>
      <c r="G142" s="47">
        <v>321053</v>
      </c>
      <c r="H142" s="47">
        <f t="shared" si="60"/>
        <v>0</v>
      </c>
      <c r="I142" s="47">
        <v>916</v>
      </c>
      <c r="J142" s="53">
        <f t="shared" si="64"/>
        <v>5.3224869262056947E-2</v>
      </c>
      <c r="Y142" s="48"/>
      <c r="Z142" s="51">
        <f>Z141+$AA$41</f>
        <v>89.10000000000008</v>
      </c>
      <c r="AA142" s="25">
        <f>AA141+AB142*$AA$41</f>
        <v>18.138942211666031</v>
      </c>
      <c r="AB142" s="26">
        <f>-$AC$35*AA141*AC141</f>
        <v>-6.0304456429810841E-5</v>
      </c>
      <c r="AC142" s="25">
        <f>AC141+AD142*$AA$41</f>
        <v>1.801645886887178E-4</v>
      </c>
      <c r="AD142" s="27">
        <f>$AC$35*AA141*AC141-$AC$36*AC141</f>
        <v>-4.6081947430939605E-5</v>
      </c>
      <c r="AE142" s="33"/>
      <c r="AF142" s="51">
        <f>AF141+$AG$41</f>
        <v>36.629999999999995</v>
      </c>
      <c r="AG142" s="80">
        <f>AG141+AH142*$AG$41</f>
        <v>17.466486195130017</v>
      </c>
      <c r="AH142" s="26">
        <f>-$AI$35*AG141*AI141</f>
        <v>-3.9536731065862094</v>
      </c>
      <c r="AI142" s="25">
        <f>AI141+AJ142*$AG$41</f>
        <v>9.6792007769366517</v>
      </c>
      <c r="AJ142" s="27">
        <f>$AI$35*AG141*AI141-$AI$36*AI141</f>
        <v>-0.72091908797242077</v>
      </c>
      <c r="AK142" s="36"/>
      <c r="AL142" s="51">
        <f>AL141+$AM$41</f>
        <v>49.5</v>
      </c>
      <c r="AM142" s="25">
        <f>AM141+AN142*$AM$41</f>
        <v>49.107469961055322</v>
      </c>
      <c r="AN142" s="26">
        <f>-$AO$35*AM141*AO141</f>
        <v>-0.1566758474756503</v>
      </c>
      <c r="AO142" s="25">
        <f>AO141+AP142*$AM$41</f>
        <v>0.19336579823919969</v>
      </c>
      <c r="AP142" s="27">
        <f>$AO$35*AM141*AO141-$AO$36*AO141</f>
        <v>3.2799674935708484E-2</v>
      </c>
      <c r="AQ142" s="5"/>
      <c r="AR142" s="51">
        <f>AR141+$AS$41</f>
        <v>23.759999999999962</v>
      </c>
      <c r="AS142" s="25">
        <f>AS141+AT142*$AS$41</f>
        <v>49.99174022597191</v>
      </c>
      <c r="AT142" s="26">
        <f>-$AU$35*AS141*AU141</f>
        <v>-6.9100713721350002E-3</v>
      </c>
      <c r="AU142" s="25">
        <f>AU141+AV142*$AS$41</f>
        <v>6.4004152509407001E-3</v>
      </c>
      <c r="AV142" s="27">
        <f>$AU$35*AS141*AU141-$AU$36*AU141</f>
        <v>4.5178077457530101E-3</v>
      </c>
      <c r="AW142" s="30"/>
      <c r="AX142" s="19">
        <f>AX141+$AS$41</f>
        <v>23.759999999999962</v>
      </c>
      <c r="AY142" s="25"/>
      <c r="AZ142" s="26"/>
      <c r="BA142" s="63"/>
      <c r="BB142" s="27"/>
      <c r="BC142" s="36"/>
      <c r="BD142" s="19">
        <f>BD141+$BE$41</f>
        <v>19.799999999999962</v>
      </c>
      <c r="BE142" s="25"/>
      <c r="BF142" s="26"/>
      <c r="BG142" s="63"/>
      <c r="BH142" s="27"/>
      <c r="BI142" s="74"/>
      <c r="BJ142" s="19">
        <f>BJ141+$BK$41</f>
        <v>45.54000000000007</v>
      </c>
      <c r="BK142" s="25"/>
      <c r="BL142" s="26"/>
      <c r="BM142" s="63"/>
      <c r="BN142" s="27"/>
      <c r="BO142" s="74"/>
      <c r="BP142" s="19">
        <f>BP141+$BK$41</f>
        <v>45.54000000000007</v>
      </c>
      <c r="BQ142" s="25"/>
      <c r="BR142" s="26"/>
      <c r="BS142" s="63"/>
      <c r="BT142" s="27"/>
      <c r="BU142" s="100"/>
      <c r="BV142" s="19">
        <f>BV141+$BK$41</f>
        <v>45.54000000000007</v>
      </c>
      <c r="BW142" s="25"/>
      <c r="BX142" s="26"/>
      <c r="BY142" s="63"/>
      <c r="BZ142" s="27"/>
      <c r="CA142" s="33"/>
      <c r="CB142" s="21">
        <f>CB141+$AA$41</f>
        <v>89.10000000000008</v>
      </c>
      <c r="CC142" s="64">
        <f>AC145</f>
        <v>9.6770056431602565E-5</v>
      </c>
      <c r="CD142" s="64">
        <f>AI145</f>
        <v>8.3499463347779894</v>
      </c>
      <c r="CE142" s="64">
        <f>AO145</f>
        <v>0.2512248695340088</v>
      </c>
      <c r="CF142" s="25">
        <f>AU145</f>
        <v>1.116908093135865E-2</v>
      </c>
      <c r="CG142" s="63">
        <f>BA145</f>
        <v>0</v>
      </c>
      <c r="CH142" s="63">
        <f>BG145</f>
        <v>0</v>
      </c>
      <c r="CI142" s="63">
        <f>BM145</f>
        <v>0</v>
      </c>
      <c r="CJ142" s="63">
        <f>BS145</f>
        <v>0</v>
      </c>
      <c r="CK142" s="64">
        <f>SUM(CC142:CJ142)</f>
        <v>8.6124370552997878</v>
      </c>
      <c r="CL142" s="36"/>
    </row>
    <row r="143" spans="2:90" x14ac:dyDescent="0.65">
      <c r="B143" s="45">
        <v>43992</v>
      </c>
      <c r="C143" s="39">
        <f>IF(D143="","",D143-D142)</f>
        <v>41</v>
      </c>
      <c r="D143" s="47">
        <v>17251</v>
      </c>
      <c r="E143" s="52">
        <f t="shared" si="62"/>
        <v>5.3133133133133136E-2</v>
      </c>
      <c r="F143" s="39">
        <f t="shared" si="63"/>
        <v>3622</v>
      </c>
      <c r="G143" s="47">
        <v>324675</v>
      </c>
      <c r="H143" s="47">
        <f t="shared" si="60"/>
        <v>3</v>
      </c>
      <c r="I143" s="47">
        <v>919</v>
      </c>
      <c r="J143" s="53">
        <f t="shared" si="64"/>
        <v>5.3272274071068347E-2</v>
      </c>
      <c r="Y143" s="48"/>
      <c r="Z143" s="51">
        <f>Z142+$AA$41</f>
        <v>90.000000000000085</v>
      </c>
      <c r="AA143" s="25">
        <f>AA142+AB143*$AA$41</f>
        <v>18.138898093732681</v>
      </c>
      <c r="AB143" s="26">
        <f>-$AC$35*AA142*AC142</f>
        <v>-4.9019925942198478E-5</v>
      </c>
      <c r="AC143" s="25">
        <f>AC142+AD143*$AA$41</f>
        <v>1.4645141972317033E-4</v>
      </c>
      <c r="AD143" s="27">
        <f>$AC$35*AA142*AC142-$AC$36*AC142</f>
        <v>-3.7459076628386065E-5</v>
      </c>
      <c r="AE143" s="33"/>
      <c r="AF143" s="51">
        <f>AF142+$AG$41</f>
        <v>36.999999999999993</v>
      </c>
      <c r="AG143" s="80">
        <f>AG142+AH143*$AG$41</f>
        <v>16.15287735528053</v>
      </c>
      <c r="AH143" s="26">
        <f>-$AI$35*AG142*AI142</f>
        <v>-3.5502941617553714</v>
      </c>
      <c r="AI143" s="25">
        <f>AI142+AJ143*$AG$41</f>
        <v>9.309596601676855</v>
      </c>
      <c r="AJ143" s="27">
        <f>$AI$35*AG142*AI142-$AI$36*AI142</f>
        <v>-0.99893020340485483</v>
      </c>
      <c r="AK143" s="36"/>
      <c r="AL143" s="51">
        <f>AL142+$AM$41</f>
        <v>50</v>
      </c>
      <c r="AM143" s="25">
        <f>AM142+AN143*$AM$41</f>
        <v>49.022008614898581</v>
      </c>
      <c r="AN143" s="26">
        <f>-$AO$35*AM142*AO142</f>
        <v>-0.17092269231348567</v>
      </c>
      <c r="AO143" s="25">
        <f>AO142+AP143*$AM$41</f>
        <v>0.21114911501222264</v>
      </c>
      <c r="AP143" s="27">
        <f>$AO$35*AM142*AO142-$AO$36*AO142</f>
        <v>3.5566633546045889E-2</v>
      </c>
      <c r="AQ143" s="5"/>
      <c r="AR143" s="51">
        <f>AR142+$AS$41</f>
        <v>23.999999999999961</v>
      </c>
      <c r="AS143" s="25">
        <f>AS142+AT143*$AS$41</f>
        <v>49.989743626297354</v>
      </c>
      <c r="AT143" s="26">
        <f>-$AU$35*AS142*AU142</f>
        <v>-8.3191653106477834E-3</v>
      </c>
      <c r="AU143" s="25">
        <f>AU142+AV143*$AS$41</f>
        <v>7.7057700783945728E-3</v>
      </c>
      <c r="AV143" s="27">
        <f>$AU$35*AS142*AU142-$AU$36*AU142</f>
        <v>5.4389784477244683E-3</v>
      </c>
      <c r="AW143" s="30"/>
      <c r="AX143" s="19">
        <f>AX142+$AS$41</f>
        <v>23.999999999999961</v>
      </c>
      <c r="AY143" s="25"/>
      <c r="AZ143" s="26"/>
      <c r="BA143" s="63"/>
      <c r="BB143" s="27"/>
      <c r="BC143" s="36"/>
      <c r="BD143" s="19">
        <f>BD142+$BE$41</f>
        <v>19.999999999999961</v>
      </c>
      <c r="BE143" s="25"/>
      <c r="BF143" s="26"/>
      <c r="BG143" s="63"/>
      <c r="BH143" s="27"/>
      <c r="BI143" s="74"/>
      <c r="BJ143" s="19">
        <f>BJ142+$BK$41</f>
        <v>46.000000000000071</v>
      </c>
      <c r="BK143" s="25"/>
      <c r="BL143" s="26"/>
      <c r="BM143" s="63"/>
      <c r="BN143" s="27"/>
      <c r="BO143" s="74"/>
      <c r="BP143" s="19">
        <f>BP142+$BK$41</f>
        <v>46.000000000000071</v>
      </c>
      <c r="BQ143" s="25"/>
      <c r="BR143" s="26"/>
      <c r="BS143" s="63"/>
      <c r="BT143" s="27"/>
      <c r="BU143" s="100"/>
      <c r="BV143" s="19">
        <f>BV142+$BK$41</f>
        <v>46.000000000000071</v>
      </c>
      <c r="BW143" s="25"/>
      <c r="BX143" s="26"/>
      <c r="BY143" s="63"/>
      <c r="BZ143" s="27"/>
      <c r="CA143" s="33"/>
      <c r="CB143" s="21">
        <f>CB142+$AA$41</f>
        <v>90.000000000000085</v>
      </c>
      <c r="CC143" s="64">
        <f>AC146</f>
        <v>7.8661886713214137E-5</v>
      </c>
      <c r="CD143" s="64">
        <f>AI146</f>
        <v>7.8031481131806988</v>
      </c>
      <c r="CE143" s="64">
        <f>AO146</f>
        <v>0.27369605449509621</v>
      </c>
      <c r="CF143" s="25">
        <f>AU146</f>
        <v>1.3446489414688258E-2</v>
      </c>
      <c r="CG143" s="63">
        <f>BA146</f>
        <v>0</v>
      </c>
      <c r="CH143" s="63">
        <f>BG146</f>
        <v>0</v>
      </c>
      <c r="CI143" s="63">
        <f>BM146</f>
        <v>0</v>
      </c>
      <c r="CJ143" s="63">
        <f>BS146</f>
        <v>0</v>
      </c>
      <c r="CK143" s="64">
        <f>SUM(CC143:CJ143)</f>
        <v>8.0903693189771957</v>
      </c>
      <c r="CL143" s="75">
        <f>P46</f>
        <v>44081</v>
      </c>
    </row>
    <row r="144" spans="2:90" x14ac:dyDescent="0.65">
      <c r="B144" s="45">
        <v>43993</v>
      </c>
      <c r="C144" s="39">
        <f t="shared" ref="C144:F202" si="65">IF(D144="","",D144-D143)</f>
        <v>41</v>
      </c>
      <c r="D144" s="47">
        <v>17292</v>
      </c>
      <c r="E144" s="52">
        <f t="shared" si="62"/>
        <v>5.2602439692148568E-2</v>
      </c>
      <c r="F144" s="39">
        <f t="shared" si="63"/>
        <v>4055</v>
      </c>
      <c r="G144" s="47">
        <v>328730</v>
      </c>
      <c r="H144" s="47">
        <f t="shared" si="60"/>
        <v>1</v>
      </c>
      <c r="I144" s="47">
        <v>920</v>
      </c>
      <c r="J144" s="53">
        <f t="shared" si="64"/>
        <v>5.3203793661808926E-2</v>
      </c>
      <c r="Y144" s="48"/>
      <c r="Z144" s="51">
        <f>Z143+$AA$41</f>
        <v>90.900000000000091</v>
      </c>
      <c r="AA144" s="25">
        <f>AA143+AB144*$AA$41</f>
        <v>18.138862231423079</v>
      </c>
      <c r="AB144" s="26">
        <f>-$AC$35*AA143*AC143</f>
        <v>-3.9847010670615887E-5</v>
      </c>
      <c r="AC144" s="25">
        <f>AC143+AD144*$AA$41</f>
        <v>1.1904671600631505E-4</v>
      </c>
      <c r="AD144" s="27">
        <f>$AC$35*AA143*AC143-$AC$36*AC143</f>
        <v>-3.0449670796505865E-5</v>
      </c>
      <c r="AE144" s="33"/>
      <c r="AF144" s="51">
        <f>AF143+$AG$41</f>
        <v>37.36999999999999</v>
      </c>
      <c r="AG144" s="80">
        <f>AG143+AH144*$AG$41</f>
        <v>14.984449835799175</v>
      </c>
      <c r="AH144" s="26">
        <f>-$AI$35*AG143*AI143</f>
        <v>-3.157912214814476</v>
      </c>
      <c r="AI144" s="25">
        <f>AI143+AJ144*$AG$41</f>
        <v>8.859085272126606</v>
      </c>
      <c r="AJ144" s="27">
        <f>$AI$35*AG143*AI143-$AI$36*AI143</f>
        <v>-1.2175981879736453</v>
      </c>
      <c r="AK144" s="36"/>
      <c r="AL144" s="51">
        <f>AL143+$AM$41</f>
        <v>50.5</v>
      </c>
      <c r="AM144" s="25">
        <f>AM143+AN144*$AM$41</f>
        <v>48.928850031282167</v>
      </c>
      <c r="AN144" s="26">
        <f>-$AO$35*AM143*AO143</f>
        <v>-0.18631716723283298</v>
      </c>
      <c r="AO144" s="25">
        <f>AO143+AP144*$AM$41</f>
        <v>0.23040550837436119</v>
      </c>
      <c r="AP144" s="27">
        <f>$AO$35*AM143*AO143-$AO$36*AO143</f>
        <v>3.8512786724277132E-2</v>
      </c>
      <c r="AQ144" s="5"/>
      <c r="AR144" s="51">
        <f>AR143+$AS$41</f>
        <v>24.239999999999959</v>
      </c>
      <c r="AS144" s="25">
        <f>AS143+AT144*$AS$41</f>
        <v>49.987339919200423</v>
      </c>
      <c r="AT144" s="26">
        <f>-$AU$35*AS143*AU143</f>
        <v>-1.0015446237215586E-2</v>
      </c>
      <c r="AU144" s="25">
        <f>AU143+AV144*$AS$41</f>
        <v>9.277254006859699E-3</v>
      </c>
      <c r="AV144" s="27">
        <f>$AU$35*AS143*AU143-$AU$36*AU143</f>
        <v>6.5478497019380282E-3</v>
      </c>
      <c r="AW144" s="30"/>
      <c r="AX144" s="19">
        <f>AX143+$AS$41</f>
        <v>24.239999999999959</v>
      </c>
      <c r="AY144" s="25"/>
      <c r="AZ144" s="26"/>
      <c r="BA144" s="63"/>
      <c r="BB144" s="27"/>
      <c r="BC144" s="36"/>
      <c r="BD144" s="19">
        <f>BD143+$BE$41</f>
        <v>20.19999999999996</v>
      </c>
      <c r="BE144" s="25"/>
      <c r="BF144" s="26"/>
      <c r="BG144" s="63"/>
      <c r="BH144" s="27"/>
      <c r="BI144" s="74"/>
      <c r="BJ144" s="19">
        <f>BJ143+$BK$41</f>
        <v>46.460000000000072</v>
      </c>
      <c r="BK144" s="25"/>
      <c r="BL144" s="26"/>
      <c r="BM144" s="63"/>
      <c r="BN144" s="27"/>
      <c r="BO144" s="74"/>
      <c r="BP144" s="19">
        <f>BP143+$BK$41</f>
        <v>46.460000000000072</v>
      </c>
      <c r="BQ144" s="25"/>
      <c r="BR144" s="26"/>
      <c r="BS144" s="63"/>
      <c r="BT144" s="27"/>
      <c r="BU144" s="100"/>
      <c r="BV144" s="19">
        <f>BV143+$BK$41</f>
        <v>46.460000000000072</v>
      </c>
      <c r="BW144" s="25"/>
      <c r="BX144" s="26"/>
      <c r="BY144" s="63"/>
      <c r="BZ144" s="27"/>
      <c r="CA144" s="33"/>
      <c r="CB144" s="21">
        <f>CB143+$AA$41</f>
        <v>90.900000000000091</v>
      </c>
      <c r="CC144" s="64">
        <f>AC147</f>
        <v>6.3942196732312263E-5</v>
      </c>
      <c r="CD144" s="64">
        <f>AI147</f>
        <v>7.2372709270389661</v>
      </c>
      <c r="CE144" s="64">
        <f>AO147</f>
        <v>0.29790526414507934</v>
      </c>
      <c r="CF144" s="25">
        <f>AU147</f>
        <v>1.6187975891311067E-2</v>
      </c>
      <c r="CG144" s="63">
        <f>BA147</f>
        <v>0</v>
      </c>
      <c r="CH144" s="63">
        <f>BG147</f>
        <v>0</v>
      </c>
      <c r="CI144" s="63">
        <f>BM147</f>
        <v>0</v>
      </c>
      <c r="CJ144" s="63">
        <f>BS147</f>
        <v>0</v>
      </c>
      <c r="CK144" s="64">
        <f>SUM(CC144:CJ144)</f>
        <v>7.5514281092720887</v>
      </c>
      <c r="CL144" s="36"/>
    </row>
    <row r="145" spans="2:90" x14ac:dyDescent="0.65">
      <c r="B145" s="45">
        <v>43994</v>
      </c>
      <c r="C145" s="39">
        <f t="shared" si="65"/>
        <v>40</v>
      </c>
      <c r="D145" s="47">
        <v>17332</v>
      </c>
      <c r="E145" s="52">
        <f t="shared" si="62"/>
        <v>5.2172290168479289E-2</v>
      </c>
      <c r="F145" s="39">
        <f t="shared" si="63"/>
        <v>3477</v>
      </c>
      <c r="G145" s="47">
        <v>332207</v>
      </c>
      <c r="H145" s="47">
        <f t="shared" si="60"/>
        <v>2</v>
      </c>
      <c r="I145" s="47">
        <v>922</v>
      </c>
      <c r="J145" s="53">
        <f t="shared" si="64"/>
        <v>5.3196399723055621E-2</v>
      </c>
      <c r="Y145" s="48"/>
      <c r="Z145" s="51">
        <f>Z144+$AA$41</f>
        <v>91.800000000000097</v>
      </c>
      <c r="AA145" s="25">
        <f>AA144+AB145*$AA$41</f>
        <v>18.138833079901339</v>
      </c>
      <c r="AB145" s="26">
        <f>-$AC$35*AA144*AC144</f>
        <v>-3.2390579711128459E-5</v>
      </c>
      <c r="AC145" s="25">
        <f>AC144+AD145*$AA$41</f>
        <v>9.6770056431602565E-5</v>
      </c>
      <c r="AD145" s="27">
        <f>$AC$35*AA144*AC144-$AC$36*AC144</f>
        <v>-2.4751843971902761E-5</v>
      </c>
      <c r="AE145" s="33"/>
      <c r="AF145" s="51">
        <f>AF144+$AG$41</f>
        <v>37.739999999999988</v>
      </c>
      <c r="AG145" s="80">
        <f>AG144+AH145*$AG$41</f>
        <v>13.952993844324975</v>
      </c>
      <c r="AH145" s="26">
        <f>-$AI$35*AG144*AI144</f>
        <v>-2.7877188958762167</v>
      </c>
      <c r="AI145" s="25">
        <f>AI144+AJ145*$AG$41</f>
        <v>8.3499463347779894</v>
      </c>
      <c r="AJ145" s="27">
        <f>$AI$35*AG144*AI144-$AI$36*AI144</f>
        <v>-1.3760511820232875</v>
      </c>
      <c r="AK145" s="36"/>
      <c r="AL145" s="51">
        <f>AL144+$AM$41</f>
        <v>51</v>
      </c>
      <c r="AM145" s="25">
        <f>AM144+AN145*$AM$41</f>
        <v>48.827388742191495</v>
      </c>
      <c r="AN145" s="26">
        <f>-$AO$35*AM144*AO144</f>
        <v>-0.20292257818134801</v>
      </c>
      <c r="AO145" s="25">
        <f>AO144+AP145*$AM$41</f>
        <v>0.2512248695340088</v>
      </c>
      <c r="AP145" s="27">
        <f>$AO$35*AM144*AO144-$AO$36*AO144</f>
        <v>4.1638722319295191E-2</v>
      </c>
      <c r="AQ145" s="5"/>
      <c r="AR145" s="51">
        <f>AR144+$AS$41</f>
        <v>24.479999999999958</v>
      </c>
      <c r="AS145" s="25">
        <f>AS144+AT145*$AS$41</f>
        <v>49.984446148843183</v>
      </c>
      <c r="AT145" s="26">
        <f>-$AU$35*AS144*AU144</f>
        <v>-1.2057376488499158E-2</v>
      </c>
      <c r="AU145" s="25">
        <f>AU144+AV145*$AS$41</f>
        <v>1.116908093135865E-2</v>
      </c>
      <c r="AV145" s="27">
        <f>$AU$35*AS144*AU144-$AU$36*AU144</f>
        <v>7.8826121854122938E-3</v>
      </c>
      <c r="AW145" s="30"/>
      <c r="AX145" s="19">
        <f>AX144+$AS$41</f>
        <v>24.479999999999958</v>
      </c>
      <c r="AY145" s="25"/>
      <c r="AZ145" s="26"/>
      <c r="BA145" s="63"/>
      <c r="BB145" s="27"/>
      <c r="BC145" s="36"/>
      <c r="BD145" s="19">
        <f>BD144+$BE$41</f>
        <v>20.399999999999959</v>
      </c>
      <c r="BE145" s="25"/>
      <c r="BF145" s="26"/>
      <c r="BG145" s="63"/>
      <c r="BH145" s="27"/>
      <c r="BI145" s="74"/>
      <c r="BJ145" s="19">
        <f>BJ144+$BK$41</f>
        <v>46.920000000000073</v>
      </c>
      <c r="BK145" s="25"/>
      <c r="BL145" s="26"/>
      <c r="BM145" s="63"/>
      <c r="BN145" s="27"/>
      <c r="BO145" s="74"/>
      <c r="BP145" s="19">
        <f>BP144+$BK$41</f>
        <v>46.920000000000073</v>
      </c>
      <c r="BQ145" s="25"/>
      <c r="BR145" s="26"/>
      <c r="BS145" s="63"/>
      <c r="BT145" s="27"/>
      <c r="BU145" s="100"/>
      <c r="BV145" s="19">
        <f>BV144+$BK$41</f>
        <v>46.920000000000073</v>
      </c>
      <c r="BW145" s="25"/>
      <c r="BX145" s="26"/>
      <c r="BY145" s="63"/>
      <c r="BZ145" s="27"/>
      <c r="CA145" s="33"/>
      <c r="CB145" s="21">
        <f>CB144+$AA$41</f>
        <v>91.800000000000097</v>
      </c>
      <c r="CC145" s="64">
        <f>AC148</f>
        <v>5.1976927910534764E-5</v>
      </c>
      <c r="CD145" s="64">
        <f>AI148</f>
        <v>6.6679447884862135</v>
      </c>
      <c r="CE145" s="64">
        <f>AO148</f>
        <v>0.32393410331796807</v>
      </c>
      <c r="CF145" s="25">
        <f>AU148</f>
        <v>1.9487976317840553E-2</v>
      </c>
      <c r="CG145" s="63">
        <f>BA148</f>
        <v>0</v>
      </c>
      <c r="CH145" s="63">
        <f>BG148</f>
        <v>0</v>
      </c>
      <c r="CI145" s="63">
        <f>BM148</f>
        <v>0</v>
      </c>
      <c r="CJ145" s="63">
        <f>BS148</f>
        <v>0</v>
      </c>
      <c r="CK145" s="64">
        <f>SUM(CC145:CJ145)</f>
        <v>7.0114188450499322</v>
      </c>
      <c r="CL145" s="36"/>
    </row>
    <row r="146" spans="2:90" x14ac:dyDescent="0.65">
      <c r="B146" s="45">
        <v>43995</v>
      </c>
      <c r="C146" s="39">
        <f t="shared" si="65"/>
        <v>50</v>
      </c>
      <c r="D146" s="47">
        <v>17382</v>
      </c>
      <c r="E146" s="52">
        <f t="shared" si="62"/>
        <v>5.1707366410737712E-2</v>
      </c>
      <c r="F146" s="39">
        <f t="shared" si="63"/>
        <v>3954</v>
      </c>
      <c r="G146" s="47">
        <v>336161</v>
      </c>
      <c r="H146" s="47">
        <f t="shared" si="60"/>
        <v>2</v>
      </c>
      <c r="I146" s="47">
        <v>924</v>
      </c>
      <c r="J146" s="53">
        <f t="shared" si="64"/>
        <v>5.3158439765274422E-2</v>
      </c>
      <c r="Y146" s="48"/>
      <c r="Z146" s="51">
        <f>Z145+$AA$41</f>
        <v>92.700000000000102</v>
      </c>
      <c r="AA146" s="25">
        <f>AA145+AB146*$AA$41</f>
        <v>18.138809383406677</v>
      </c>
      <c r="AB146" s="26">
        <f>-$AC$35*AA145*AC145</f>
        <v>-2.6329438511182079E-5</v>
      </c>
      <c r="AC146" s="25">
        <f>AC145+AD146*$AA$41</f>
        <v>7.8661886713214137E-5</v>
      </c>
      <c r="AD146" s="27">
        <f>$AC$35*AA145*AC145-$AC$36*AC145</f>
        <v>-2.0120188575987149E-5</v>
      </c>
      <c r="AE146" s="33"/>
      <c r="AF146" s="51">
        <f>AF145+$AG$41</f>
        <v>38.109999999999985</v>
      </c>
      <c r="AG146" s="80">
        <f>AG145+AH146*$AG$41</f>
        <v>13.047736398304375</v>
      </c>
      <c r="AH146" s="26">
        <f>-$AI$35*AG145*AI145</f>
        <v>-2.446641746001625</v>
      </c>
      <c r="AI146" s="25">
        <f>AI145+AJ146*$AG$41</f>
        <v>7.8031481131806988</v>
      </c>
      <c r="AJ146" s="27">
        <f>$AI$35*AG145*AI145-$AI$36*AI145</f>
        <v>-1.47783303134403</v>
      </c>
      <c r="AK146" s="36"/>
      <c r="AL146" s="51">
        <f>AL145+$AM$41</f>
        <v>51.5</v>
      </c>
      <c r="AM146" s="25">
        <f>AM145+AN146*$AM$41</f>
        <v>48.716988852893508</v>
      </c>
      <c r="AN146" s="26">
        <f>-$AO$35*AM145*AO145</f>
        <v>-0.22079977859598096</v>
      </c>
      <c r="AO146" s="25">
        <f>AO145+AP146*$AM$41</f>
        <v>0.27369605449509621</v>
      </c>
      <c r="AP146" s="27">
        <f>$AO$35*AM145*AO145-$AO$36*AO145</f>
        <v>4.4942369922174819E-2</v>
      </c>
      <c r="AQ146" s="5"/>
      <c r="AR146" s="51">
        <f>AR145+$AS$41</f>
        <v>24.719999999999956</v>
      </c>
      <c r="AS146" s="25">
        <f>AS145+AT146*$AS$41</f>
        <v>49.980962479619265</v>
      </c>
      <c r="AT146" s="26">
        <f>-$AU$35*AS145*AU145</f>
        <v>-1.4515288432984759E-2</v>
      </c>
      <c r="AU146" s="25">
        <f>AU145+AV146*$AS$41</f>
        <v>1.3446489414688258E-2</v>
      </c>
      <c r="AV146" s="27">
        <f>$AU$35*AS145*AU145-$AU$36*AU145</f>
        <v>9.4892020138733664E-3</v>
      </c>
      <c r="AW146" s="30"/>
      <c r="AX146" s="19">
        <f>AX145+$AS$41</f>
        <v>24.719999999999956</v>
      </c>
      <c r="AY146" s="25"/>
      <c r="AZ146" s="26"/>
      <c r="BA146" s="63"/>
      <c r="BB146" s="27"/>
      <c r="BC146" s="36"/>
      <c r="BD146" s="19">
        <f>BD145+$BE$41</f>
        <v>20.599999999999959</v>
      </c>
      <c r="BE146" s="25"/>
      <c r="BF146" s="26"/>
      <c r="BG146" s="63"/>
      <c r="BH146" s="27"/>
      <c r="BI146" s="74"/>
      <c r="BJ146" s="19">
        <f>BJ145+$BK$41</f>
        <v>47.380000000000074</v>
      </c>
      <c r="BK146" s="25"/>
      <c r="BL146" s="26"/>
      <c r="BM146" s="63"/>
      <c r="BN146" s="27"/>
      <c r="BO146" s="74"/>
      <c r="BP146" s="19">
        <f>BP145+$BK$41</f>
        <v>47.380000000000074</v>
      </c>
      <c r="BQ146" s="25"/>
      <c r="BR146" s="26"/>
      <c r="BS146" s="63"/>
      <c r="BT146" s="27"/>
      <c r="BU146" s="100"/>
      <c r="BV146" s="19">
        <f>BV145+$BK$41</f>
        <v>47.380000000000074</v>
      </c>
      <c r="BW146" s="25"/>
      <c r="BX146" s="26"/>
      <c r="BY146" s="63"/>
      <c r="BZ146" s="27"/>
      <c r="CA146" s="33"/>
      <c r="CB146" s="21">
        <f>CB145+$AA$41</f>
        <v>92.700000000000102</v>
      </c>
      <c r="CC146" s="64">
        <f>AC149</f>
        <v>4.2250664984224224E-5</v>
      </c>
      <c r="CD146" s="64">
        <f>AI149</f>
        <v>6.1076959479299191</v>
      </c>
      <c r="CE146" s="64">
        <f>AO149</f>
        <v>0.35185729204880128</v>
      </c>
      <c r="CF146" s="25">
        <f>AU149</f>
        <v>2.3460084555276199E-2</v>
      </c>
      <c r="CG146" s="63">
        <f>BA149</f>
        <v>0</v>
      </c>
      <c r="CH146" s="63">
        <f>BG149</f>
        <v>0</v>
      </c>
      <c r="CI146" s="63">
        <f>BM149</f>
        <v>0</v>
      </c>
      <c r="CJ146" s="63">
        <f>BS149</f>
        <v>0</v>
      </c>
      <c r="CK146" s="64">
        <f>SUM(CC146:CJ146)</f>
        <v>6.4830555751989811</v>
      </c>
      <c r="CL146" s="75">
        <f>P47</f>
        <v>44088</v>
      </c>
    </row>
    <row r="147" spans="2:90" x14ac:dyDescent="0.65">
      <c r="B147" s="45">
        <v>43996</v>
      </c>
      <c r="C147" s="39">
        <f t="shared" si="65"/>
        <v>47</v>
      </c>
      <c r="D147" s="47">
        <v>17429</v>
      </c>
      <c r="E147" s="52">
        <f t="shared" si="62"/>
        <v>5.1449707460783214E-2</v>
      </c>
      <c r="F147" s="39">
        <f t="shared" si="63"/>
        <v>2597</v>
      </c>
      <c r="G147" s="47">
        <v>338758</v>
      </c>
      <c r="H147" s="47">
        <f t="shared" si="60"/>
        <v>1</v>
      </c>
      <c r="I147" s="47">
        <v>925</v>
      </c>
      <c r="J147" s="53">
        <f t="shared" si="64"/>
        <v>5.3072465431177919E-2</v>
      </c>
      <c r="Y147" s="48"/>
      <c r="Z147" s="51">
        <f>Z146+$AA$41</f>
        <v>93.600000000000108</v>
      </c>
      <c r="AA147" s="25">
        <f>AA146+AB147*$AA$41</f>
        <v>18.138790121161598</v>
      </c>
      <c r="AB147" s="26">
        <f>-$AC$35*AA146*AC146</f>
        <v>-2.1402494532451823E-5</v>
      </c>
      <c r="AC147" s="25">
        <f>AC146+AD147*$AA$41</f>
        <v>6.3942196732312263E-5</v>
      </c>
      <c r="AD147" s="27">
        <f>$AC$35*AA146*AC146-$AC$36*AC146</f>
        <v>-1.6355211089890964E-5</v>
      </c>
      <c r="AE147" s="33"/>
      <c r="AF147" s="51">
        <f>AF146+$AG$41</f>
        <v>38.479999999999983</v>
      </c>
      <c r="AG147" s="80">
        <f>AG146+AH147*$AG$41</f>
        <v>12.256646127563984</v>
      </c>
      <c r="AH147" s="26">
        <f>-$AI$35*AG146*AI146</f>
        <v>-2.1380818128118664</v>
      </c>
      <c r="AI147" s="25">
        <f>AI146+AJ147*$AG$41</f>
        <v>7.2372709270389661</v>
      </c>
      <c r="AJ147" s="27">
        <f>$AI$35*AG146*AI146-$AI$36*AI146</f>
        <v>-1.5293978003830619</v>
      </c>
      <c r="AK147" s="36"/>
      <c r="AL147" s="51">
        <f>AL146+$AM$41</f>
        <v>52</v>
      </c>
      <c r="AM147" s="25">
        <f>AM146+AN147*$AM$41</f>
        <v>48.596986024170242</v>
      </c>
      <c r="AN147" s="26">
        <f>-$AO$35*AM146*AO146</f>
        <v>-0.24000565744653363</v>
      </c>
      <c r="AO147" s="25">
        <f>AO146+AP147*$AM$41</f>
        <v>0.29790526414507934</v>
      </c>
      <c r="AP147" s="27">
        <f>$AO$35*AM146*AO146-$AO$36*AO146</f>
        <v>4.8418419299966292E-2</v>
      </c>
      <c r="AQ147" s="5"/>
      <c r="AR147" s="51">
        <f>AR146+$AS$41</f>
        <v>24.959999999999955</v>
      </c>
      <c r="AS147" s="25">
        <f>AS146+AT147*$AS$41</f>
        <v>49.976768772285858</v>
      </c>
      <c r="AT147" s="26">
        <f>-$AU$35*AS146*AU146</f>
        <v>-1.7473780555871416E-2</v>
      </c>
      <c r="AU147" s="25">
        <f>AU146+AV147*$AS$41</f>
        <v>1.6187975891311067E-2</v>
      </c>
      <c r="AV147" s="27">
        <f>$AU$35*AS146*AU146-$AU$36*AU146</f>
        <v>1.14228603192617E-2</v>
      </c>
      <c r="AW147" s="30"/>
      <c r="AX147" s="19">
        <f>AX146+$AS$41</f>
        <v>24.959999999999955</v>
      </c>
      <c r="AY147" s="25"/>
      <c r="AZ147" s="26"/>
      <c r="BA147" s="63"/>
      <c r="BB147" s="27"/>
      <c r="BC147" s="36"/>
      <c r="BD147" s="19">
        <f>BD146+$BE$41</f>
        <v>20.799999999999958</v>
      </c>
      <c r="BE147" s="25"/>
      <c r="BF147" s="26"/>
      <c r="BG147" s="63"/>
      <c r="BH147" s="27"/>
      <c r="BI147" s="74"/>
      <c r="BJ147" s="19">
        <f>BJ146+$BK$41</f>
        <v>47.840000000000074</v>
      </c>
      <c r="BK147" s="25"/>
      <c r="BL147" s="26"/>
      <c r="BM147" s="63"/>
      <c r="BN147" s="27"/>
      <c r="BO147" s="74"/>
      <c r="BP147" s="19">
        <f>BP146+$BK$41</f>
        <v>47.840000000000074</v>
      </c>
      <c r="BQ147" s="25"/>
      <c r="BR147" s="26"/>
      <c r="BS147" s="63"/>
      <c r="BT147" s="27"/>
      <c r="BU147" s="100"/>
      <c r="BV147" s="19">
        <f>BV146+$BK$41</f>
        <v>47.840000000000074</v>
      </c>
      <c r="BW147" s="25"/>
      <c r="BX147" s="26"/>
      <c r="BY147" s="63"/>
      <c r="BZ147" s="27"/>
      <c r="CA147" s="33"/>
      <c r="CB147" s="21">
        <f>CB146+$AA$41</f>
        <v>93.600000000000108</v>
      </c>
      <c r="CC147" s="64">
        <f>AC150</f>
        <v>3.4344436772870592E-5</v>
      </c>
      <c r="CD147" s="64">
        <f>AI150</f>
        <v>5.5660787176896767</v>
      </c>
      <c r="CE147" s="64">
        <f>AO150</f>
        <v>0.38174000828439059</v>
      </c>
      <c r="CF147" s="25">
        <f>AU150</f>
        <v>2.8240912348184814E-2</v>
      </c>
      <c r="CG147" s="63">
        <f>BA150</f>
        <v>0</v>
      </c>
      <c r="CH147" s="63">
        <f>BG150</f>
        <v>0</v>
      </c>
      <c r="CI147" s="63">
        <f>BM150</f>
        <v>0</v>
      </c>
      <c r="CJ147" s="63">
        <f>BS150</f>
        <v>0</v>
      </c>
      <c r="CK147" s="64">
        <f>SUM(CC147:CJ147)</f>
        <v>5.9760939827590249</v>
      </c>
      <c r="CL147" s="36"/>
    </row>
    <row r="148" spans="2:90" x14ac:dyDescent="0.65">
      <c r="B148" s="45">
        <v>43997</v>
      </c>
      <c r="C148" s="39">
        <f t="shared" si="65"/>
        <v>73</v>
      </c>
      <c r="D148" s="47">
        <v>17502</v>
      </c>
      <c r="E148" s="52">
        <f t="shared" si="62"/>
        <v>5.1337858370634579E-2</v>
      </c>
      <c r="F148" s="39">
        <f t="shared" si="63"/>
        <v>2160</v>
      </c>
      <c r="G148" s="47">
        <v>340918</v>
      </c>
      <c r="H148" s="47">
        <f t="shared" si="60"/>
        <v>0</v>
      </c>
      <c r="I148" s="47">
        <v>925</v>
      </c>
      <c r="J148" s="53">
        <f t="shared" si="64"/>
        <v>5.2851102731116442E-2</v>
      </c>
      <c r="Y148" s="48"/>
      <c r="Z148" s="51">
        <f>Z147+$AA$41</f>
        <v>94.500000000000114</v>
      </c>
      <c r="AA148" s="25">
        <f>AA147+AB148*$AA$41</f>
        <v>18.138774463401433</v>
      </c>
      <c r="AB148" s="26">
        <f>-$AC$35*AA147*AC147</f>
        <v>-1.7397511296201554E-5</v>
      </c>
      <c r="AC148" s="25">
        <f>AC147+AD148*$AA$41</f>
        <v>5.1976927910534764E-5</v>
      </c>
      <c r="AD148" s="27">
        <f>$AC$35*AA147*AC147-$AC$36*AC147</f>
        <v>-1.3294743135308334E-5</v>
      </c>
      <c r="AE148" s="33"/>
      <c r="AF148" s="51">
        <f>AF147+$AG$41</f>
        <v>38.84999999999998</v>
      </c>
      <c r="AG148" s="80">
        <f>AG147+AH148*$AG$41</f>
        <v>11.567410851904661</v>
      </c>
      <c r="AH148" s="26">
        <f>-$AI$35*AG147*AI147</f>
        <v>-1.8627980423224946</v>
      </c>
      <c r="AI148" s="25">
        <f>AI147+AJ148*$AG$41</f>
        <v>6.6679447884862135</v>
      </c>
      <c r="AJ148" s="27">
        <f>$AI$35*AG147*AI147-$AI$36*AI147</f>
        <v>-1.5387192933858191</v>
      </c>
      <c r="AK148" s="36"/>
      <c r="AL148" s="51">
        <f>AL147+$AM$41</f>
        <v>52.5</v>
      </c>
      <c r="AM148" s="25">
        <f>AM147+AN148*$AM$41</f>
        <v>48.466690342546578</v>
      </c>
      <c r="AN148" s="26">
        <f>-$AO$35*AM147*AO147</f>
        <v>-0.26059136324733295</v>
      </c>
      <c r="AO148" s="25">
        <f>AO147+AP148*$AM$41</f>
        <v>0.32393410331796807</v>
      </c>
      <c r="AP148" s="27">
        <f>$AO$35*AM147*AO147-$AO$36*AO147</f>
        <v>5.2057678345777431E-2</v>
      </c>
      <c r="AQ148" s="5"/>
      <c r="AR148" s="51">
        <f>AR147+$AS$41</f>
        <v>25.199999999999953</v>
      </c>
      <c r="AS148" s="25">
        <f>AS147+AT148*$AS$41</f>
        <v>49.971720470463069</v>
      </c>
      <c r="AT148" s="26">
        <f>-$AU$35*AS147*AU147</f>
        <v>-2.1034590928296175E-2</v>
      </c>
      <c r="AU148" s="25">
        <f>AU147+AV148*$AS$41</f>
        <v>1.9487976317840553E-2</v>
      </c>
      <c r="AV148" s="27">
        <f>$AU$35*AS147*AU147-$AU$36*AU147</f>
        <v>1.3750001777206195E-2</v>
      </c>
      <c r="AW148" s="30"/>
      <c r="AX148" s="19">
        <f>AX147+$AS$41</f>
        <v>25.199999999999953</v>
      </c>
      <c r="AY148" s="25"/>
      <c r="AZ148" s="26"/>
      <c r="BA148" s="63"/>
      <c r="BB148" s="27"/>
      <c r="BC148" s="36"/>
      <c r="BD148" s="19">
        <f>BD147+$BE$41</f>
        <v>20.999999999999957</v>
      </c>
      <c r="BE148" s="25"/>
      <c r="BF148" s="26"/>
      <c r="BG148" s="63"/>
      <c r="BH148" s="27"/>
      <c r="BI148" s="74"/>
      <c r="BJ148" s="19">
        <f>BJ147+$BK$41</f>
        <v>48.300000000000075</v>
      </c>
      <c r="BK148" s="25"/>
      <c r="BL148" s="26"/>
      <c r="BM148" s="63"/>
      <c r="BN148" s="27"/>
      <c r="BO148" s="74"/>
      <c r="BP148" s="19">
        <f>BP147+$BK$41</f>
        <v>48.300000000000075</v>
      </c>
      <c r="BQ148" s="25"/>
      <c r="BR148" s="26"/>
      <c r="BS148" s="63"/>
      <c r="BT148" s="27"/>
      <c r="BU148" s="100"/>
      <c r="BV148" s="19">
        <f>BV147+$BK$41</f>
        <v>48.300000000000075</v>
      </c>
      <c r="BW148" s="25"/>
      <c r="BX148" s="26"/>
      <c r="BY148" s="63"/>
      <c r="BZ148" s="27"/>
      <c r="CA148" s="33"/>
      <c r="CB148" s="21">
        <f>CB147+$AA$41</f>
        <v>94.500000000000114</v>
      </c>
      <c r="CC148" s="64">
        <f>AC151</f>
        <v>2.7917670290203354E-5</v>
      </c>
      <c r="CD148" s="64">
        <f>AI151</f>
        <v>5.0499796402504975</v>
      </c>
      <c r="CE148" s="64">
        <f>AO151</f>
        <v>0.4136348505704861</v>
      </c>
      <c r="CF148" s="25">
        <f>AU151</f>
        <v>3.3994715091720924E-2</v>
      </c>
      <c r="CG148" s="63">
        <f>BA151</f>
        <v>0</v>
      </c>
      <c r="CH148" s="63">
        <f>BG151</f>
        <v>0</v>
      </c>
      <c r="CI148" s="63">
        <f>BM151</f>
        <v>0</v>
      </c>
      <c r="CJ148" s="63">
        <f>BS151</f>
        <v>0</v>
      </c>
      <c r="CK148" s="64">
        <f>SUM(CC148:CJ148)</f>
        <v>5.4976371235829946</v>
      </c>
      <c r="CL148" s="36"/>
    </row>
    <row r="149" spans="2:90" x14ac:dyDescent="0.65">
      <c r="B149" s="45">
        <v>43998</v>
      </c>
      <c r="C149" s="39">
        <f t="shared" si="65"/>
        <v>85</v>
      </c>
      <c r="D149" s="47">
        <v>17587</v>
      </c>
      <c r="E149" s="52">
        <f t="shared" si="62"/>
        <v>5.1046945658673078E-2</v>
      </c>
      <c r="F149" s="39">
        <f t="shared" si="63"/>
        <v>3608</v>
      </c>
      <c r="G149" s="47">
        <v>344526</v>
      </c>
      <c r="H149" s="47">
        <f t="shared" si="60"/>
        <v>2</v>
      </c>
      <c r="I149" s="47">
        <v>927</v>
      </c>
      <c r="J149" s="53">
        <f t="shared" si="64"/>
        <v>5.2709387615852615E-2</v>
      </c>
      <c r="Y149" s="48"/>
      <c r="Z149" s="51">
        <f>Z148+$AA$41</f>
        <v>95.400000000000119</v>
      </c>
      <c r="AA149" s="25">
        <f>AA148+AB149*$AA$41</f>
        <v>18.138761735631501</v>
      </c>
      <c r="AB149" s="26">
        <f>-$AC$35*AA148*AC148</f>
        <v>-1.4141966590044975E-5</v>
      </c>
      <c r="AC149" s="25">
        <f>AC148+AD149*$AA$41</f>
        <v>4.2250664984224224E-5</v>
      </c>
      <c r="AD149" s="27">
        <f>$AC$35*AA148*AC148-$AC$36*AC148</f>
        <v>-1.080695880701171E-5</v>
      </c>
      <c r="AE149" s="33"/>
      <c r="AF149" s="51">
        <f>AF148+$AG$41</f>
        <v>39.219999999999978</v>
      </c>
      <c r="AG149" s="80">
        <f>AG148+AH149*$AG$41</f>
        <v>10.968104093743204</v>
      </c>
      <c r="AH149" s="26">
        <f>-$AI$35*AG148*AI148</f>
        <v>-1.6197479950309679</v>
      </c>
      <c r="AI149" s="25">
        <f>AI148+AJ149*$AG$41</f>
        <v>6.1076959479299191</v>
      </c>
      <c r="AJ149" s="27">
        <f>$AI$35*AG148*AI148-$AI$36*AI148</f>
        <v>-1.5141860555575521</v>
      </c>
      <c r="AK149" s="36"/>
      <c r="AL149" s="51">
        <f>AL148+$AM$41</f>
        <v>53</v>
      </c>
      <c r="AM149" s="25">
        <f>AM148+AN149*$AM$41</f>
        <v>48.325390217654459</v>
      </c>
      <c r="AN149" s="26">
        <f>-$AO$35*AM148*AO148</f>
        <v>-0.28260024978424403</v>
      </c>
      <c r="AO149" s="25">
        <f>AO148+AP149*$AM$41</f>
        <v>0.35185729204880128</v>
      </c>
      <c r="AP149" s="27">
        <f>$AO$35*AM148*AO148-$AO$36*AO148</f>
        <v>5.5846377461666402E-2</v>
      </c>
      <c r="AQ149" s="5"/>
      <c r="AR149" s="51">
        <f>AR148+$AS$41</f>
        <v>25.439999999999952</v>
      </c>
      <c r="AS149" s="25">
        <f>AS148+AT149*$AS$41</f>
        <v>49.965643660783307</v>
      </c>
      <c r="AT149" s="26">
        <f>-$AU$35*AS148*AU148</f>
        <v>-2.5320040332343436E-2</v>
      </c>
      <c r="AU149" s="25">
        <f>AU148+AV149*$AS$41</f>
        <v>2.3460084555276199E-2</v>
      </c>
      <c r="AV149" s="27">
        <f>$AU$35*AS148*AU148-$AU$36*AU148</f>
        <v>1.6550450989315187E-2</v>
      </c>
      <c r="AW149" s="30"/>
      <c r="AX149" s="19">
        <f>AX148+$AS$41</f>
        <v>25.439999999999952</v>
      </c>
      <c r="AY149" s="25"/>
      <c r="AZ149" s="26"/>
      <c r="BA149" s="63"/>
      <c r="BB149" s="27"/>
      <c r="BC149" s="36"/>
      <c r="BD149" s="19">
        <f>BD148+$BE$41</f>
        <v>21.199999999999957</v>
      </c>
      <c r="BE149" s="25"/>
      <c r="BF149" s="26"/>
      <c r="BG149" s="63"/>
      <c r="BH149" s="27"/>
      <c r="BI149" s="74"/>
      <c r="BJ149" s="19">
        <f>BJ148+$BK$41</f>
        <v>48.760000000000076</v>
      </c>
      <c r="BK149" s="25"/>
      <c r="BL149" s="26"/>
      <c r="BM149" s="63"/>
      <c r="BN149" s="27"/>
      <c r="BO149" s="74"/>
      <c r="BP149" s="19">
        <f>BP148+$BK$41</f>
        <v>48.760000000000076</v>
      </c>
      <c r="BQ149" s="25"/>
      <c r="BR149" s="26"/>
      <c r="BS149" s="63"/>
      <c r="BT149" s="27"/>
      <c r="BU149" s="100"/>
      <c r="BV149" s="19">
        <f>BV148+$BK$41</f>
        <v>48.760000000000076</v>
      </c>
      <c r="BW149" s="25"/>
      <c r="BX149" s="26"/>
      <c r="BY149" s="63"/>
      <c r="BZ149" s="27"/>
      <c r="CA149" s="33"/>
      <c r="CB149" s="21">
        <f>CB148+$AA$41</f>
        <v>95.400000000000119</v>
      </c>
      <c r="CC149" s="64">
        <f>AC152</f>
        <v>2.269352124558712E-5</v>
      </c>
      <c r="CD149" s="64">
        <f>AI152</f>
        <v>4.5640048746367734</v>
      </c>
      <c r="CE149" s="64">
        <f>AO152</f>
        <v>0.44757842232252382</v>
      </c>
      <c r="CF149" s="25">
        <f>AU152</f>
        <v>4.0918929927416053E-2</v>
      </c>
      <c r="CG149" s="63">
        <f>BA152</f>
        <v>0</v>
      </c>
      <c r="CH149" s="63">
        <f>BG152</f>
        <v>0</v>
      </c>
      <c r="CI149" s="63">
        <f>BM152</f>
        <v>0</v>
      </c>
      <c r="CJ149" s="63">
        <f>BS152</f>
        <v>0</v>
      </c>
      <c r="CK149" s="64">
        <f>SUM(CC149:CJ149)</f>
        <v>5.0525249204079588</v>
      </c>
      <c r="CL149" s="75">
        <f>P48</f>
        <v>44095</v>
      </c>
    </row>
    <row r="150" spans="2:90" x14ac:dyDescent="0.65">
      <c r="B150" s="45">
        <v>43999</v>
      </c>
      <c r="C150" s="39">
        <f t="shared" si="65"/>
        <v>41</v>
      </c>
      <c r="D150" s="47">
        <v>17628</v>
      </c>
      <c r="E150" s="52">
        <f t="shared" si="62"/>
        <v>5.0647749898721742E-2</v>
      </c>
      <c r="F150" s="39">
        <f t="shared" si="63"/>
        <v>3525</v>
      </c>
      <c r="G150" s="47">
        <v>348051</v>
      </c>
      <c r="H150" s="47">
        <f>IF(I150="","",I150-I149)</f>
        <v>4</v>
      </c>
      <c r="I150" s="47">
        <v>931</v>
      </c>
      <c r="J150" s="53">
        <f t="shared" si="64"/>
        <v>5.2813705468572725E-2</v>
      </c>
      <c r="Y150" s="48"/>
      <c r="Z150" s="51">
        <f>Z149+$AA$41</f>
        <v>96.300000000000125</v>
      </c>
      <c r="AA150" s="25">
        <f>AA149+AB150*$AA$41</f>
        <v>18.138751389572441</v>
      </c>
      <c r="AB150" s="26">
        <f>-$AC$35*AA149*AC149</f>
        <v>-1.149562117981248E-5</v>
      </c>
      <c r="AC150" s="25">
        <f>AC149+AD150*$AA$41</f>
        <v>3.4344436772870592E-5</v>
      </c>
      <c r="AD150" s="27">
        <f>$AC$35*AA149*AC149-$AC$36*AC149</f>
        <v>-8.7846980126151449E-6</v>
      </c>
      <c r="AE150" s="33"/>
      <c r="AF150" s="51">
        <f>AF149+$AG$41</f>
        <v>39.589999999999975</v>
      </c>
      <c r="AG150" s="80">
        <f>AG149+AH150*$AG$41</f>
        <v>10.447592998638433</v>
      </c>
      <c r="AH150" s="26">
        <f>-$AI$35*AG149*AI149</f>
        <v>-1.4067867435264074</v>
      </c>
      <c r="AI150" s="25">
        <f>AI149+AJ150*$AG$41</f>
        <v>5.5660787176896767</v>
      </c>
      <c r="AJ150" s="27">
        <f>$AI$35*AG149*AI149-$AI$36*AI149</f>
        <v>-1.4638303520006546</v>
      </c>
      <c r="AK150" s="36"/>
      <c r="AL150" s="51">
        <f>AL149+$AM$41</f>
        <v>53.5</v>
      </c>
      <c r="AM150" s="25">
        <f>AM149+AN150*$AM$41</f>
        <v>48.17235744920179</v>
      </c>
      <c r="AN150" s="26">
        <f>-$AO$35*AM149*AO149</f>
        <v>-0.3060655369053395</v>
      </c>
      <c r="AO150" s="25">
        <f>AO149+AP150*$AM$41</f>
        <v>0.38174000828439059</v>
      </c>
      <c r="AP150" s="27">
        <f>$AO$35*AM149*AO149-$AO$36*AO149</f>
        <v>5.9765432471178603E-2</v>
      </c>
      <c r="AQ150" s="5"/>
      <c r="AR150" s="51">
        <f>AR149+$AS$41</f>
        <v>25.67999999999995</v>
      </c>
      <c r="AS150" s="25">
        <f>AS149+AT150*$AS$41</f>
        <v>49.958329143858428</v>
      </c>
      <c r="AT150" s="26">
        <f>-$AU$35*AS149*AU149</f>
        <v>-3.0477153853660191E-2</v>
      </c>
      <c r="AU150" s="25">
        <f>AU149+AV150*$AS$41</f>
        <v>2.8240912348184814E-2</v>
      </c>
      <c r="AV150" s="27">
        <f>$AU$35*AS149*AU149-$AU$36*AU149</f>
        <v>1.9920115803785901E-2</v>
      </c>
      <c r="AW150" s="30"/>
      <c r="AX150" s="19">
        <f>AX149+$AS$41</f>
        <v>25.67999999999995</v>
      </c>
      <c r="AY150" s="25"/>
      <c r="AZ150" s="26"/>
      <c r="BA150" s="63"/>
      <c r="BB150" s="27"/>
      <c r="BC150" s="36"/>
      <c r="BD150" s="19">
        <f>BD149+$BE$41</f>
        <v>21.399999999999956</v>
      </c>
      <c r="BE150" s="25"/>
      <c r="BF150" s="26"/>
      <c r="BG150" s="63"/>
      <c r="BH150" s="27"/>
      <c r="BI150" s="74"/>
      <c r="BJ150" s="19">
        <f>BJ149+$BK$41</f>
        <v>49.220000000000077</v>
      </c>
      <c r="BK150" s="25"/>
      <c r="BL150" s="26"/>
      <c r="BM150" s="63"/>
      <c r="BN150" s="27"/>
      <c r="BO150" s="74"/>
      <c r="BP150" s="19">
        <f>BP149+$BK$41</f>
        <v>49.220000000000077</v>
      </c>
      <c r="BQ150" s="25"/>
      <c r="BR150" s="26"/>
      <c r="BS150" s="63"/>
      <c r="BT150" s="27"/>
      <c r="BU150" s="100"/>
      <c r="BV150" s="19">
        <f>BV149+$BK$41</f>
        <v>49.220000000000077</v>
      </c>
      <c r="BW150" s="25"/>
      <c r="BX150" s="26"/>
      <c r="BY150" s="63"/>
      <c r="BZ150" s="27"/>
      <c r="CA150" s="33"/>
      <c r="CB150" s="21">
        <f>CB149+$AA$41</f>
        <v>96.300000000000125</v>
      </c>
      <c r="CC150" s="64">
        <f>AC153</f>
        <v>1.8446949286967575E-5</v>
      </c>
      <c r="CD150" s="64">
        <f>AI153</f>
        <v>4.1108880127768845</v>
      </c>
      <c r="CE150" s="64">
        <f>AO153</f>
        <v>0.48358755678120757</v>
      </c>
      <c r="CF150" s="25">
        <f>AU153</f>
        <v>4.9250798295646846E-2</v>
      </c>
      <c r="CG150" s="63">
        <f>BA153</f>
        <v>0</v>
      </c>
      <c r="CH150" s="63">
        <f>BG153</f>
        <v>0</v>
      </c>
      <c r="CI150" s="63">
        <f>BM153</f>
        <v>0</v>
      </c>
      <c r="CJ150" s="63">
        <f>BS153</f>
        <v>0</v>
      </c>
      <c r="CK150" s="64">
        <f>SUM(CC150:CJ150)</f>
        <v>4.6437448148030267</v>
      </c>
      <c r="CL150" s="36"/>
    </row>
    <row r="151" spans="2:90" x14ac:dyDescent="0.65">
      <c r="B151" s="45">
        <v>44000</v>
      </c>
      <c r="C151" s="39">
        <f t="shared" si="65"/>
        <v>40</v>
      </c>
      <c r="D151" s="47">
        <v>17668</v>
      </c>
      <c r="E151" s="52">
        <f t="shared" si="62"/>
        <v>4.4567430057538097E-2</v>
      </c>
      <c r="F151" s="55">
        <f t="shared" si="63"/>
        <v>48382</v>
      </c>
      <c r="G151" s="47">
        <v>396433</v>
      </c>
      <c r="H151" s="47">
        <f t="shared" ref="H151:H209" si="66">IF(I151="","",I151-I150)</f>
        <v>4</v>
      </c>
      <c r="I151" s="47">
        <v>935</v>
      </c>
      <c r="J151" s="53">
        <f t="shared" si="64"/>
        <v>5.2920534299298168E-2</v>
      </c>
      <c r="Y151" s="48"/>
      <c r="Z151" s="51">
        <f>Z150+$AA$41</f>
        <v>97.200000000000131</v>
      </c>
      <c r="AA151" s="25">
        <f>AA150+AB151*$AA$41</f>
        <v>18.138742979542236</v>
      </c>
      <c r="AB151" s="26">
        <f>-$AC$35*AA150*AC150</f>
        <v>-9.3444780035698406E-6</v>
      </c>
      <c r="AC151" s="25">
        <f>AC150+AD151*$AA$41</f>
        <v>2.7917670290203354E-5</v>
      </c>
      <c r="AD151" s="27">
        <f>$AC$35*AA150*AC150-$AC$36*AC150</f>
        <v>-7.140851647408043E-6</v>
      </c>
      <c r="AE151" s="33"/>
      <c r="AF151" s="51">
        <f>AF150+$AG$41</f>
        <v>39.959999999999972</v>
      </c>
      <c r="AG151" s="80">
        <f>AG150+AH151*$AG$41</f>
        <v>9.9957509870713768</v>
      </c>
      <c r="AH151" s="26">
        <f>-$AI$35*AG150*AI150</f>
        <v>-1.2211946258569062</v>
      </c>
      <c r="AI151" s="25">
        <f>AI150+AJ151*$AG$41</f>
        <v>5.0499796402504975</v>
      </c>
      <c r="AJ151" s="27">
        <f>$AI$35*AG150*AI150-$AI$36*AI150</f>
        <v>-1.3948623714572419</v>
      </c>
      <c r="AK151" s="36"/>
      <c r="AL151" s="51">
        <f>AL150+$AM$41</f>
        <v>54</v>
      </c>
      <c r="AM151" s="25">
        <f>AM150+AN151*$AM$41</f>
        <v>48.006853604016158</v>
      </c>
      <c r="AN151" s="26">
        <f>-$AO$35*AM150*AO150</f>
        <v>-0.33100769037126448</v>
      </c>
      <c r="AO151" s="25">
        <f>AO150+AP151*$AM$41</f>
        <v>0.4136348505704861</v>
      </c>
      <c r="AP151" s="27">
        <f>$AO$35*AM150*AO150-$AO$36*AO150</f>
        <v>6.3789684572191085E-2</v>
      </c>
      <c r="AQ151" s="5"/>
      <c r="AR151" s="51">
        <f>AR150+$AS$41</f>
        <v>25.919999999999948</v>
      </c>
      <c r="AS151" s="25">
        <f>AS150+AT151*$AS$41</f>
        <v>49.949525322581287</v>
      </c>
      <c r="AT151" s="26">
        <f>-$AU$35*AS150*AU150</f>
        <v>-3.6682588654750291E-2</v>
      </c>
      <c r="AU151" s="25">
        <f>AU150+AV151*$AS$41</f>
        <v>3.3994715091720924E-2</v>
      </c>
      <c r="AV151" s="27">
        <f>$AU$35*AS150*AU150-$AU$36*AU150</f>
        <v>2.3974178098067123E-2</v>
      </c>
      <c r="AW151" s="30"/>
      <c r="AX151" s="19">
        <f>AX150+$AS$41</f>
        <v>25.919999999999948</v>
      </c>
      <c r="AY151" s="25"/>
      <c r="AZ151" s="26"/>
      <c r="BA151" s="63"/>
      <c r="BB151" s="27"/>
      <c r="BC151" s="36"/>
      <c r="BD151" s="19">
        <f>BD150+$BE$41</f>
        <v>21.599999999999955</v>
      </c>
      <c r="BE151" s="25"/>
      <c r="BF151" s="26"/>
      <c r="BG151" s="63"/>
      <c r="BH151" s="27"/>
      <c r="BI151" s="74"/>
      <c r="BJ151" s="19">
        <f>BJ150+$BK$41</f>
        <v>49.680000000000078</v>
      </c>
      <c r="BK151" s="25"/>
      <c r="BL151" s="26"/>
      <c r="BM151" s="63"/>
      <c r="BN151" s="27"/>
      <c r="BO151" s="74"/>
      <c r="BP151" s="19">
        <f>BP150+$BK$41</f>
        <v>49.680000000000078</v>
      </c>
      <c r="BQ151" s="25"/>
      <c r="BR151" s="26"/>
      <c r="BS151" s="63"/>
      <c r="BT151" s="27"/>
      <c r="BU151" s="100"/>
      <c r="BV151" s="19">
        <f>BV150+$BK$41</f>
        <v>49.680000000000078</v>
      </c>
      <c r="BW151" s="25"/>
      <c r="BX151" s="26"/>
      <c r="BY151" s="63"/>
      <c r="BZ151" s="27"/>
      <c r="CA151" s="33"/>
      <c r="CB151" s="21">
        <f>CB150+$AA$41</f>
        <v>97.200000000000131</v>
      </c>
      <c r="CC151" s="64">
        <f>AC154</f>
        <v>1.4995024478928268E-5</v>
      </c>
      <c r="CD151" s="64">
        <f>AI154</f>
        <v>3.6918786911991481</v>
      </c>
      <c r="CE151" s="64">
        <f>AO154</f>
        <v>0.5216552241003849</v>
      </c>
      <c r="CF151" s="25">
        <f>AU154</f>
        <v>5.9275273977042929E-2</v>
      </c>
      <c r="CG151" s="63">
        <f>BA154</f>
        <v>0</v>
      </c>
      <c r="CH151" s="63">
        <f>BG154</f>
        <v>0</v>
      </c>
      <c r="CI151" s="63">
        <f>BM154</f>
        <v>0</v>
      </c>
      <c r="CJ151" s="63">
        <f>BS154</f>
        <v>0</v>
      </c>
      <c r="CK151" s="64">
        <f>SUM(CC151:CJ151)</f>
        <v>4.2728241843010553</v>
      </c>
      <c r="CL151" s="36"/>
    </row>
    <row r="152" spans="2:90" x14ac:dyDescent="0.65">
      <c r="B152" s="45">
        <v>44001</v>
      </c>
      <c r="C152" s="39">
        <f t="shared" si="65"/>
        <v>72</v>
      </c>
      <c r="D152" s="47">
        <v>17740</v>
      </c>
      <c r="E152" s="52">
        <f t="shared" si="62"/>
        <v>4.3978382666468342E-2</v>
      </c>
      <c r="F152" s="39">
        <f t="shared" si="63"/>
        <v>6947</v>
      </c>
      <c r="G152" s="47">
        <v>403380</v>
      </c>
      <c r="H152" s="47">
        <f t="shared" si="66"/>
        <v>0</v>
      </c>
      <c r="I152" s="47">
        <v>935</v>
      </c>
      <c r="J152" s="53">
        <f t="shared" si="64"/>
        <v>5.270574971815107E-2</v>
      </c>
      <c r="Y152" s="48"/>
      <c r="Z152" s="51">
        <f>Z151+$AA$41</f>
        <v>98.100000000000136</v>
      </c>
      <c r="AA152" s="25">
        <f>AA151+AB152*$AA$41</f>
        <v>18.138736143257717</v>
      </c>
      <c r="AB152" s="26">
        <f>-$AC$35*AA151*AC151</f>
        <v>-7.5958716897240146E-6</v>
      </c>
      <c r="AC152" s="25">
        <f>AC151+AD152*$AA$41</f>
        <v>2.269352124558712E-5</v>
      </c>
      <c r="AD152" s="27">
        <f>$AC$35*AA151*AC151-$AC$36*AC151</f>
        <v>-5.8046100495735953E-6</v>
      </c>
      <c r="AE152" s="33"/>
      <c r="AF152" s="51">
        <f>AF151+$AG$41</f>
        <v>40.32999999999997</v>
      </c>
      <c r="AG152" s="80">
        <f>AG151+AH152*$AG$41</f>
        <v>9.6035342932455396</v>
      </c>
      <c r="AH152" s="26">
        <f>-$AI$35*AG151*AI151</f>
        <v>-1.0600451184482096</v>
      </c>
      <c r="AI152" s="25">
        <f>AI151+AJ152*$AG$41</f>
        <v>4.5640048746367734</v>
      </c>
      <c r="AJ152" s="27">
        <f>$AI$35*AG151*AI151-$AI$36*AI151</f>
        <v>-1.3134453124695242</v>
      </c>
      <c r="AK152" s="36"/>
      <c r="AL152" s="51">
        <f>AL151+$AM$41</f>
        <v>54.5</v>
      </c>
      <c r="AM152" s="25">
        <f>AM151+AN152*$AM$41</f>
        <v>47.828137834564451</v>
      </c>
      <c r="AN152" s="26">
        <f>-$AO$35*AM151*AO151</f>
        <v>-0.35743153890341567</v>
      </c>
      <c r="AO152" s="25">
        <f>AO151+AP152*$AM$41</f>
        <v>0.44757842232252382</v>
      </c>
      <c r="AP152" s="27">
        <f>$AO$35*AM151*AO151-$AO$36*AO151</f>
        <v>6.7887143504075431E-2</v>
      </c>
      <c r="AQ152" s="5"/>
      <c r="AR152" s="51">
        <f>AR151+$AS$41</f>
        <v>26.159999999999947</v>
      </c>
      <c r="AS152" s="25">
        <f>AS151+AT152*$AS$41</f>
        <v>49.938929678515684</v>
      </c>
      <c r="AT152" s="26">
        <f>-$AU$35*AS151*AU151</f>
        <v>-4.4148516940004115E-2</v>
      </c>
      <c r="AU152" s="25">
        <f>AU151+AV152*$AS$41</f>
        <v>4.0918929927416053E-2</v>
      </c>
      <c r="AV152" s="27">
        <f>$AU$35*AS151*AU151-$AU$36*AU151</f>
        <v>2.8850895148729697E-2</v>
      </c>
      <c r="AW152" s="30"/>
      <c r="AX152" s="19">
        <f>AX151+$AS$41</f>
        <v>26.159999999999947</v>
      </c>
      <c r="AY152" s="25"/>
      <c r="AZ152" s="26"/>
      <c r="BA152" s="63"/>
      <c r="BB152" s="27"/>
      <c r="BC152" s="36"/>
      <c r="BD152" s="19">
        <f>BD151+$BE$41</f>
        <v>21.799999999999955</v>
      </c>
      <c r="BE152" s="25"/>
      <c r="BF152" s="26"/>
      <c r="BG152" s="63"/>
      <c r="BH152" s="27"/>
      <c r="BI152" s="74"/>
      <c r="BJ152" s="19">
        <f>BJ151+$BK$41</f>
        <v>50.140000000000079</v>
      </c>
      <c r="BK152" s="25"/>
      <c r="BL152" s="26"/>
      <c r="BM152" s="63"/>
      <c r="BN152" s="27"/>
      <c r="BO152" s="74"/>
      <c r="BP152" s="19">
        <f>BP151+$BK$41</f>
        <v>50.140000000000079</v>
      </c>
      <c r="BQ152" s="25"/>
      <c r="BR152" s="26"/>
      <c r="BS152" s="63"/>
      <c r="BT152" s="27"/>
      <c r="BU152" s="100"/>
      <c r="BV152" s="19">
        <f>BV151+$BK$41</f>
        <v>50.140000000000079</v>
      </c>
      <c r="BW152" s="25"/>
      <c r="BX152" s="26"/>
      <c r="BY152" s="63"/>
      <c r="BZ152" s="27"/>
      <c r="CA152" s="33"/>
      <c r="CB152" s="21">
        <f>CB151+$AA$41</f>
        <v>98.100000000000136</v>
      </c>
      <c r="CC152" s="64">
        <f>AC155</f>
        <v>1.2189047563232268E-5</v>
      </c>
      <c r="CD152" s="64">
        <f>AI155</f>
        <v>3.3070902002198315</v>
      </c>
      <c r="CE152" s="64">
        <f>AO155</f>
        <v>0.56174618942096821</v>
      </c>
      <c r="CF152" s="25">
        <f>AU155</f>
        <v>7.1334449723793894E-2</v>
      </c>
      <c r="CG152" s="63">
        <f>BA155</f>
        <v>0</v>
      </c>
      <c r="CH152" s="63">
        <f>BG155</f>
        <v>0</v>
      </c>
      <c r="CI152" s="63">
        <f>BM155</f>
        <v>0</v>
      </c>
      <c r="CJ152" s="63">
        <f>BS155</f>
        <v>0</v>
      </c>
      <c r="CK152" s="64">
        <f>SUM(CC152:CJ152)</f>
        <v>3.9401830284121568</v>
      </c>
      <c r="CL152" s="75">
        <f>P49</f>
        <v>44102</v>
      </c>
    </row>
    <row r="153" spans="2:90" x14ac:dyDescent="0.65">
      <c r="B153" s="45">
        <v>44002</v>
      </c>
      <c r="C153" s="39">
        <f t="shared" si="65"/>
        <v>59</v>
      </c>
      <c r="D153" s="47">
        <v>17799</v>
      </c>
      <c r="E153" s="52">
        <f t="shared" si="62"/>
        <v>4.3515996694554325E-2</v>
      </c>
      <c r="F153" s="39">
        <f t="shared" si="63"/>
        <v>5642</v>
      </c>
      <c r="G153" s="47">
        <v>409022</v>
      </c>
      <c r="H153" s="47">
        <f t="shared" si="66"/>
        <v>17</v>
      </c>
      <c r="I153" s="47">
        <v>952</v>
      </c>
      <c r="J153" s="53">
        <f t="shared" si="64"/>
        <v>5.3486150907354348E-2</v>
      </c>
      <c r="Y153" s="48"/>
      <c r="Z153" s="51">
        <f>Z152+$AA$41</f>
        <v>99.000000000000142</v>
      </c>
      <c r="AA153" s="25">
        <f>AA152+AB153*$AA$41</f>
        <v>18.138730586228498</v>
      </c>
      <c r="AB153" s="26">
        <f>-$AC$35*AA152*AC152</f>
        <v>-6.1744769105267692E-6</v>
      </c>
      <c r="AC153" s="25">
        <f>AC152+AD153*$AA$41</f>
        <v>1.8446949286967575E-5</v>
      </c>
      <c r="AD153" s="27">
        <f>$AC$35*AA152*AC152-$AC$36*AC152</f>
        <v>-4.7184132873550483E-6</v>
      </c>
      <c r="AE153" s="33"/>
      <c r="AF153" s="51">
        <f>AF152+$AG$41</f>
        <v>40.699999999999967</v>
      </c>
      <c r="AG153" s="80">
        <f>AG152+AH153*$AG$41</f>
        <v>9.2629707074060939</v>
      </c>
      <c r="AH153" s="26">
        <f>-$AI$35*AG152*AI152</f>
        <v>-0.92044212389039537</v>
      </c>
      <c r="AI153" s="25">
        <f>AI152+AJ153*$AG$41</f>
        <v>4.1108880127768845</v>
      </c>
      <c r="AJ153" s="27">
        <f>$AI$35*AG152*AI152-$AI$36*AI152</f>
        <v>-1.224640167188888</v>
      </c>
      <c r="AK153" s="36"/>
      <c r="AL153" s="51">
        <f>AL152+$AM$41</f>
        <v>55</v>
      </c>
      <c r="AM153" s="25">
        <f>AM152+AN153*$AM$41</f>
        <v>47.635476252292882</v>
      </c>
      <c r="AN153" s="26">
        <f>-$AO$35*AM152*AO152</f>
        <v>-0.3853231645431342</v>
      </c>
      <c r="AO153" s="25">
        <f>AO152+AP153*$AM$41</f>
        <v>0.48358755678120757</v>
      </c>
      <c r="AP153" s="27">
        <f>$AO$35*AM152*AO152-$AO$36*AO152</f>
        <v>7.2018268917367567E-2</v>
      </c>
      <c r="AQ153" s="5"/>
      <c r="AR153" s="51">
        <f>AR152+$AS$41</f>
        <v>26.399999999999945</v>
      </c>
      <c r="AS153" s="25">
        <f>AS152+AT153*$AS$41</f>
        <v>49.92617856571529</v>
      </c>
      <c r="AT153" s="26">
        <f>-$AU$35*AS152*AU152</f>
        <v>-5.3129636668298869E-2</v>
      </c>
      <c r="AU153" s="25">
        <f>AU152+AV153*$AS$41</f>
        <v>4.9250798295646846E-2</v>
      </c>
      <c r="AV153" s="27">
        <f>$AU$35*AS152*AU152-$AU$36*AU152</f>
        <v>3.471611820096164E-2</v>
      </c>
      <c r="AW153" s="30"/>
      <c r="AX153" s="19">
        <f>AX152+$AS$41</f>
        <v>26.399999999999945</v>
      </c>
      <c r="AY153" s="25"/>
      <c r="AZ153" s="26"/>
      <c r="BA153" s="63"/>
      <c r="BB153" s="27"/>
      <c r="BC153" s="36"/>
      <c r="BD153" s="19">
        <f>BD152+$BE$41</f>
        <v>21.999999999999954</v>
      </c>
      <c r="BE153" s="25"/>
      <c r="BF153" s="26"/>
      <c r="BG153" s="63"/>
      <c r="BH153" s="27"/>
      <c r="BI153" s="74"/>
      <c r="BJ153" s="19">
        <f>BJ152+$BK$41</f>
        <v>50.60000000000008</v>
      </c>
      <c r="BK153" s="25"/>
      <c r="BL153" s="26"/>
      <c r="BM153" s="63"/>
      <c r="BN153" s="27"/>
      <c r="BO153" s="74"/>
      <c r="BP153" s="19">
        <f>BP152+$BK$41</f>
        <v>50.60000000000008</v>
      </c>
      <c r="BQ153" s="25"/>
      <c r="BR153" s="26"/>
      <c r="BS153" s="63"/>
      <c r="BT153" s="27"/>
      <c r="BU153" s="100"/>
      <c r="BV153" s="19">
        <f>BV152+$BK$41</f>
        <v>50.60000000000008</v>
      </c>
      <c r="BW153" s="25"/>
      <c r="BX153" s="26"/>
      <c r="BY153" s="63"/>
      <c r="BZ153" s="27"/>
      <c r="CA153" s="33"/>
      <c r="CB153" s="21">
        <f>CB152+$AA$41</f>
        <v>99.000000000000142</v>
      </c>
      <c r="CC153" s="64">
        <f>AC156</f>
        <v>9.9081446413979773E-6</v>
      </c>
      <c r="CD153" s="64">
        <f>AI156</f>
        <v>2.9557967581998534</v>
      </c>
      <c r="CE153" s="64">
        <f>AO156</f>
        <v>0.60379252309088471</v>
      </c>
      <c r="CF153" s="25">
        <f>AU156</f>
        <v>8.5838770276412235E-2</v>
      </c>
      <c r="CG153" s="63">
        <f>BA156</f>
        <v>0</v>
      </c>
      <c r="CH153" s="63">
        <f>BG156</f>
        <v>0</v>
      </c>
      <c r="CI153" s="63">
        <f>BM156</f>
        <v>0</v>
      </c>
      <c r="CJ153" s="63">
        <f>BS156</f>
        <v>0</v>
      </c>
      <c r="CK153" s="64">
        <f>SUM(CC153:CJ153)</f>
        <v>3.6454379597117916</v>
      </c>
      <c r="CL153" s="36"/>
    </row>
    <row r="154" spans="2:90" x14ac:dyDescent="0.65">
      <c r="B154" s="45">
        <v>44003</v>
      </c>
      <c r="C154" s="39">
        <f t="shared" si="65"/>
        <v>65</v>
      </c>
      <c r="D154" s="47">
        <v>17864</v>
      </c>
      <c r="E154" s="52">
        <f t="shared" si="62"/>
        <v>4.3288931322682342E-2</v>
      </c>
      <c r="F154" s="39">
        <f t="shared" si="63"/>
        <v>3647</v>
      </c>
      <c r="G154" s="47">
        <v>412669</v>
      </c>
      <c r="H154" s="47">
        <f t="shared" si="66"/>
        <v>1</v>
      </c>
      <c r="I154" s="47">
        <v>953</v>
      </c>
      <c r="J154" s="53">
        <f t="shared" si="64"/>
        <v>5.3347514554411106E-2</v>
      </c>
      <c r="Y154" s="48"/>
      <c r="Z154" s="51">
        <f>Z153+$AA$41</f>
        <v>99.900000000000148</v>
      </c>
      <c r="AA154" s="25">
        <f>AA153+AB154*$AA$41</f>
        <v>18.138726069071215</v>
      </c>
      <c r="AB154" s="26">
        <f>-$AC$35*AA153*AC153</f>
        <v>-5.0190636488118711E-6</v>
      </c>
      <c r="AC154" s="25">
        <f>AC153+AD154*$AA$41</f>
        <v>1.4995024478928268E-5</v>
      </c>
      <c r="AD154" s="27">
        <f>$AC$35*AA153*AC153-$AC$36*AC153</f>
        <v>-3.8354720089325639E-6</v>
      </c>
      <c r="AE154" s="33"/>
      <c r="AF154" s="51">
        <f>AF153+$AG$41</f>
        <v>41.069999999999965</v>
      </c>
      <c r="AG154" s="80">
        <f>AG153+AH154*$AG$41</f>
        <v>8.9670966035619308</v>
      </c>
      <c r="AH154" s="26">
        <f>-$AI$35*AG153*AI153</f>
        <v>-0.79965974011936169</v>
      </c>
      <c r="AI154" s="25">
        <f>AI153+AJ154*$AG$41</f>
        <v>3.6918786911991481</v>
      </c>
      <c r="AJ154" s="27">
        <f>$AI$35*AG153*AI153-$AI$36*AI153</f>
        <v>-1.1324576258857739</v>
      </c>
      <c r="AK154" s="36"/>
      <c r="AL154" s="51">
        <f>AL153+$AM$41</f>
        <v>55.5</v>
      </c>
      <c r="AM154" s="25">
        <f>AM153+AN154*$AM$41</f>
        <v>47.428152940100283</v>
      </c>
      <c r="AN154" s="26">
        <f>-$AO$35*AM153*AO153</f>
        <v>-0.41464662438519989</v>
      </c>
      <c r="AO154" s="25">
        <f>AO153+AP154*$AM$41</f>
        <v>0.5216552241003849</v>
      </c>
      <c r="AP154" s="27">
        <f>$AO$35*AM153*AO153-$AO$36*AO153</f>
        <v>7.613533463835459E-2</v>
      </c>
      <c r="AQ154" s="5"/>
      <c r="AR154" s="51">
        <f>AR153+$AS$41</f>
        <v>26.639999999999944</v>
      </c>
      <c r="AS154" s="25">
        <f>AS153+AT154*$AS$41</f>
        <v>49.910835003817965</v>
      </c>
      <c r="AT154" s="26">
        <f>-$AU$35*AS153*AU153</f>
        <v>-6.3931507905524765E-2</v>
      </c>
      <c r="AU154" s="25">
        <f>AU153+AV154*$AS$41</f>
        <v>5.9275273977042929E-2</v>
      </c>
      <c r="AV154" s="27">
        <f>$AU$35*AS153*AU153-$AU$36*AU153</f>
        <v>4.1768648672483685E-2</v>
      </c>
      <c r="AW154" s="30"/>
      <c r="AX154" s="19">
        <f>AX153+$AS$41</f>
        <v>26.639999999999944</v>
      </c>
      <c r="AY154" s="25"/>
      <c r="AZ154" s="26"/>
      <c r="BA154" s="63"/>
      <c r="BB154" s="27"/>
      <c r="BC154" s="36"/>
      <c r="BD154" s="19">
        <f>BD153+$BE$41</f>
        <v>22.199999999999953</v>
      </c>
      <c r="BE154" s="25"/>
      <c r="BF154" s="26"/>
      <c r="BG154" s="63"/>
      <c r="BH154" s="27"/>
      <c r="BI154" s="74"/>
      <c r="BJ154" s="19">
        <f>BJ153+$BK$41</f>
        <v>51.06000000000008</v>
      </c>
      <c r="BK154" s="25"/>
      <c r="BL154" s="26"/>
      <c r="BM154" s="63"/>
      <c r="BN154" s="27"/>
      <c r="BO154" s="74"/>
      <c r="BP154" s="19">
        <f>BP153+$BK$41</f>
        <v>51.06000000000008</v>
      </c>
      <c r="BQ154" s="25"/>
      <c r="BR154" s="26"/>
      <c r="BS154" s="63"/>
      <c r="BT154" s="27"/>
      <c r="BU154" s="100"/>
      <c r="BV154" s="19">
        <f>BV153+$BK$41</f>
        <v>51.06000000000008</v>
      </c>
      <c r="BW154" s="25"/>
      <c r="BX154" s="26"/>
      <c r="BY154" s="63"/>
      <c r="BZ154" s="27"/>
      <c r="CA154" s="33"/>
      <c r="CB154" s="21">
        <f>CB153+$AA$41</f>
        <v>99.900000000000148</v>
      </c>
      <c r="CC154" s="64">
        <f>AC157</f>
        <v>8.054060406213522E-6</v>
      </c>
      <c r="CD154" s="64">
        <f>AI157</f>
        <v>2.6366790958032591</v>
      </c>
      <c r="CE154" s="64">
        <f>AO157</f>
        <v>0.64768910071937114</v>
      </c>
      <c r="CF154" s="25">
        <f>AU157</f>
        <v>0.10328033573405371</v>
      </c>
      <c r="CG154" s="63">
        <f>BA157</f>
        <v>0</v>
      </c>
      <c r="CH154" s="63">
        <f>BG157</f>
        <v>0</v>
      </c>
      <c r="CI154" s="63">
        <f>BM157</f>
        <v>0</v>
      </c>
      <c r="CJ154" s="63">
        <f>BS157</f>
        <v>0</v>
      </c>
      <c r="CK154" s="64">
        <f>SUM(CC154:CJ154)</f>
        <v>3.3876565863170902</v>
      </c>
      <c r="CL154" s="36"/>
    </row>
    <row r="155" spans="2:90" x14ac:dyDescent="0.65">
      <c r="B155" s="45">
        <v>44004</v>
      </c>
      <c r="C155" s="39">
        <f t="shared" si="65"/>
        <v>52</v>
      </c>
      <c r="D155" s="47">
        <v>17916</v>
      </c>
      <c r="E155" s="52">
        <f t="shared" si="62"/>
        <v>4.2866269012396187E-2</v>
      </c>
      <c r="F155" s="39">
        <f t="shared" si="63"/>
        <v>5282</v>
      </c>
      <c r="G155" s="47">
        <v>417951</v>
      </c>
      <c r="H155" s="47">
        <f t="shared" si="66"/>
        <v>0</v>
      </c>
      <c r="I155" s="47">
        <v>953</v>
      </c>
      <c r="J155" s="53">
        <f t="shared" si="64"/>
        <v>5.3192676936816251E-2</v>
      </c>
      <c r="Y155" s="48"/>
      <c r="Z155" s="51">
        <f>Z154+$AA$41</f>
        <v>100.80000000000015</v>
      </c>
      <c r="AA155" s="25">
        <f>AA154+AB155*$AA$41</f>
        <v>18.138722397197554</v>
      </c>
      <c r="AB155" s="26">
        <f>-$AC$35*AA154*AC154</f>
        <v>-4.0798596213344574E-6</v>
      </c>
      <c r="AC155" s="25">
        <f>AC154+AD155*$AA$41</f>
        <v>1.2189047563232268E-5</v>
      </c>
      <c r="AD155" s="27">
        <f>$AC$35*AA154*AC154-$AC$36*AC154</f>
        <v>-3.117752128551111E-6</v>
      </c>
      <c r="AE155" s="33"/>
      <c r="AF155" s="51">
        <f>AF154+$AG$41</f>
        <v>41.439999999999962</v>
      </c>
      <c r="AG155" s="80">
        <f>AG154+AH155*$AG$41</f>
        <v>8.7098673901417154</v>
      </c>
      <c r="AH155" s="26">
        <f>-$AI$35*AG154*AI154</f>
        <v>-0.69521409032490555</v>
      </c>
      <c r="AI155" s="25">
        <f>AI154+AJ155*$AG$41</f>
        <v>3.3070902002198315</v>
      </c>
      <c r="AJ155" s="27">
        <f>$AI$35*AG154*AI154-$AI$36*AI154</f>
        <v>-1.039968894538694</v>
      </c>
      <c r="AK155" s="36"/>
      <c r="AL155" s="51">
        <f>AL154+$AM$41</f>
        <v>56</v>
      </c>
      <c r="AM155" s="25">
        <f>AM154+AN155*$AM$41</f>
        <v>47.205482646344564</v>
      </c>
      <c r="AN155" s="26">
        <f>-$AO$35*AM154*AO154</f>
        <v>-0.44534058751143607</v>
      </c>
      <c r="AO155" s="25">
        <f>AO154+AP155*$AM$41</f>
        <v>0.56174618942096821</v>
      </c>
      <c r="AP155" s="27">
        <f>$AO$35*AM154*AO154-$AO$36*AO154</f>
        <v>8.0181930641166688E-2</v>
      </c>
      <c r="AQ155" s="5"/>
      <c r="AR155" s="51">
        <f>AR154+$AS$41</f>
        <v>26.879999999999942</v>
      </c>
      <c r="AS155" s="25">
        <f>AS154+AT155*$AS$41</f>
        <v>49.892374098481696</v>
      </c>
      <c r="AT155" s="26">
        <f>-$AU$35*AS154*AU154</f>
        <v>-7.6920438901131649E-2</v>
      </c>
      <c r="AU155" s="25">
        <f>AU154+AV155*$AS$41</f>
        <v>7.1334449723793894E-2</v>
      </c>
      <c r="AV155" s="27">
        <f>$AU$35*AS154*AU154-$AU$36*AU154</f>
        <v>5.0246565611462332E-2</v>
      </c>
      <c r="AW155" s="30"/>
      <c r="AX155" s="19">
        <f>AX154+$AS$41</f>
        <v>26.879999999999942</v>
      </c>
      <c r="AY155" s="25"/>
      <c r="AZ155" s="26"/>
      <c r="BA155" s="63"/>
      <c r="BB155" s="27"/>
      <c r="BC155" s="36"/>
      <c r="BD155" s="19">
        <f>BD154+$BE$41</f>
        <v>22.399999999999952</v>
      </c>
      <c r="BE155" s="25"/>
      <c r="BF155" s="26"/>
      <c r="BG155" s="25"/>
      <c r="BH155" s="27"/>
      <c r="BI155" s="74"/>
      <c r="BJ155" s="19">
        <f>BJ154+$BK$41</f>
        <v>51.520000000000081</v>
      </c>
      <c r="BK155" s="25"/>
      <c r="BL155" s="26"/>
      <c r="BM155" s="25"/>
      <c r="BN155" s="27"/>
      <c r="BO155" s="74"/>
      <c r="BP155" s="19">
        <f>BP154+$BK$41</f>
        <v>51.520000000000081</v>
      </c>
      <c r="BQ155" s="25"/>
      <c r="BR155" s="26"/>
      <c r="BS155" s="25"/>
      <c r="BT155" s="27"/>
      <c r="BU155" s="100"/>
      <c r="BV155" s="19">
        <f>BV154+$BK$41</f>
        <v>51.520000000000081</v>
      </c>
      <c r="BW155" s="25"/>
      <c r="BX155" s="26"/>
      <c r="BY155" s="25"/>
      <c r="BZ155" s="27"/>
      <c r="CA155" s="33"/>
      <c r="CB155" s="21">
        <f>CB154+$AA$41</f>
        <v>100.80000000000015</v>
      </c>
      <c r="CC155" s="64">
        <f>AC158</f>
        <v>6.5469256617529197E-6</v>
      </c>
      <c r="CD155" s="64">
        <f>AI158</f>
        <v>2.3480216178049385</v>
      </c>
      <c r="CE155" s="64">
        <f>AO158</f>
        <v>0.69328927015355046</v>
      </c>
      <c r="CF155" s="25">
        <f>AU158</f>
        <v>0.12424863481435036</v>
      </c>
      <c r="CG155" s="63">
        <f>BA158</f>
        <v>0</v>
      </c>
      <c r="CH155" s="63">
        <f>BG158</f>
        <v>0</v>
      </c>
      <c r="CI155" s="63">
        <f>BM158</f>
        <v>0</v>
      </c>
      <c r="CJ155" s="63">
        <f>BS158</f>
        <v>0</v>
      </c>
      <c r="CK155" s="64">
        <f>SUM(CC155:CJ155)</f>
        <v>3.1655660696985009</v>
      </c>
      <c r="CL155" s="75">
        <f>P50</f>
        <v>44109</v>
      </c>
    </row>
    <row r="156" spans="2:90" x14ac:dyDescent="0.65">
      <c r="B156" s="45">
        <v>44005</v>
      </c>
      <c r="C156" s="39">
        <f t="shared" si="65"/>
        <v>52</v>
      </c>
      <c r="D156" s="47">
        <v>17968</v>
      </c>
      <c r="E156" s="52">
        <f t="shared" si="62"/>
        <v>4.2300837871115222E-2</v>
      </c>
      <c r="F156" s="39">
        <f t="shared" si="63"/>
        <v>6816</v>
      </c>
      <c r="G156" s="47">
        <v>424767</v>
      </c>
      <c r="H156" s="47">
        <f t="shared" si="66"/>
        <v>2</v>
      </c>
      <c r="I156" s="47">
        <v>955</v>
      </c>
      <c r="J156" s="53">
        <f t="shared" si="64"/>
        <v>5.3150044523597506E-2</v>
      </c>
      <c r="Y156" s="48"/>
      <c r="Z156" s="51">
        <f>Z155+$AA$41</f>
        <v>101.70000000000016</v>
      </c>
      <c r="AA156" s="25">
        <f>AA155+AB156*$AA$41</f>
        <v>18.138719412431929</v>
      </c>
      <c r="AB156" s="26">
        <f>-$AC$35*AA155*AC155</f>
        <v>-3.3164062505356108E-6</v>
      </c>
      <c r="AC156" s="25">
        <f>AC155+AD156*$AA$41</f>
        <v>9.9081446413979773E-6</v>
      </c>
      <c r="AD156" s="27">
        <f>$AC$35*AA155*AC155-$AC$36*AC155</f>
        <v>-2.5343365798158776E-6</v>
      </c>
      <c r="AE156" s="33"/>
      <c r="AF156" s="51">
        <f>AF155+$AG$41</f>
        <v>41.80999999999996</v>
      </c>
      <c r="AG156" s="80">
        <f>AG155+AH156*$AG$41</f>
        <v>8.4860578463434653</v>
      </c>
      <c r="AH156" s="26">
        <f>-$AI$35*AG155*AI155</f>
        <v>-0.60489065891419092</v>
      </c>
      <c r="AI156" s="25">
        <f>AI155+AJ156*$AG$41</f>
        <v>2.9557967581998534</v>
      </c>
      <c r="AJ156" s="27">
        <f>$AI$35*AG155*AI155-$AI$36*AI155</f>
        <v>-0.94944173518912978</v>
      </c>
      <c r="AK156" s="36"/>
      <c r="AL156" s="51">
        <f>AL155+$AM$41</f>
        <v>56.5</v>
      </c>
      <c r="AM156" s="25">
        <f>AM155+AN156*$AM$41</f>
        <v>46.96682514637731</v>
      </c>
      <c r="AN156" s="26">
        <f>-$AO$35*AM155*AO155</f>
        <v>-0.4773149999345106</v>
      </c>
      <c r="AO156" s="25">
        <f>AO155+AP156*$AM$41</f>
        <v>0.60379252309088471</v>
      </c>
      <c r="AP156" s="27">
        <f>$AO$35*AM155*AO155-$AO$36*AO155</f>
        <v>8.4092667339832894E-2</v>
      </c>
      <c r="AQ156" s="5"/>
      <c r="AR156" s="51">
        <f>AR155+$AS$41</f>
        <v>27.119999999999941</v>
      </c>
      <c r="AS156" s="25">
        <f>AS155+AT156*$AS$41</f>
        <v>49.87016565735891</v>
      </c>
      <c r="AT156" s="26">
        <f>-$AU$35*AS155*AU155</f>
        <v>-9.2535171344950332E-2</v>
      </c>
      <c r="AU156" s="25">
        <f>AU155+AV156*$AS$41</f>
        <v>8.5838770276412235E-2</v>
      </c>
      <c r="AV156" s="27">
        <f>$AU$35*AS155*AU155-$AU$36*AU155</f>
        <v>6.0434668969243079E-2</v>
      </c>
      <c r="AW156" s="30"/>
      <c r="AX156" s="19">
        <f>AX155+$AS$41</f>
        <v>27.119999999999941</v>
      </c>
      <c r="AY156" s="25"/>
      <c r="AZ156" s="26"/>
      <c r="BA156" s="63"/>
      <c r="BB156" s="27"/>
      <c r="BC156" s="36"/>
      <c r="BD156" s="19">
        <f>BD155+$BE$41</f>
        <v>22.599999999999952</v>
      </c>
      <c r="BE156" s="25"/>
      <c r="BF156" s="26"/>
      <c r="BG156" s="25"/>
      <c r="BH156" s="27"/>
      <c r="BI156" s="74"/>
      <c r="BJ156" s="19">
        <f>BJ155+$BK$41</f>
        <v>51.980000000000082</v>
      </c>
      <c r="BK156" s="25"/>
      <c r="BL156" s="26"/>
      <c r="BM156" s="25"/>
      <c r="BN156" s="27"/>
      <c r="BO156" s="74"/>
      <c r="BP156" s="19">
        <f>BP155+$BK$41</f>
        <v>51.980000000000082</v>
      </c>
      <c r="BQ156" s="25"/>
      <c r="BR156" s="26"/>
      <c r="BS156" s="25"/>
      <c r="BT156" s="27"/>
      <c r="BU156" s="100"/>
      <c r="BV156" s="19">
        <f>BV155+$BK$41</f>
        <v>51.980000000000082</v>
      </c>
      <c r="BW156" s="25"/>
      <c r="BX156" s="26"/>
      <c r="BY156" s="25"/>
      <c r="BZ156" s="27"/>
      <c r="CA156" s="33"/>
      <c r="CB156" s="21">
        <f>CB155+$AA$41</f>
        <v>101.70000000000016</v>
      </c>
      <c r="CC156" s="64">
        <f>AC159</f>
        <v>5.3218168296248676E-6</v>
      </c>
      <c r="CD156" s="64">
        <f>AI159</f>
        <v>2.087866721147809</v>
      </c>
      <c r="CE156" s="64">
        <f>AO159</f>
        <v>0.74040090257220692</v>
      </c>
      <c r="CF156" s="25">
        <f>AU159</f>
        <v>0.14944907901986465</v>
      </c>
      <c r="CG156" s="63">
        <f>BA159</f>
        <v>0</v>
      </c>
      <c r="CH156" s="63">
        <f>BG159</f>
        <v>0</v>
      </c>
      <c r="CI156" s="63">
        <f>BM159</f>
        <v>0</v>
      </c>
      <c r="CJ156" s="63">
        <f>BS159</f>
        <v>0</v>
      </c>
      <c r="CK156" s="64">
        <f>SUM(CC156:CJ156)</f>
        <v>2.97772202455671</v>
      </c>
      <c r="CL156" s="36"/>
    </row>
    <row r="157" spans="2:90" x14ac:dyDescent="0.65">
      <c r="B157" s="45">
        <v>44006</v>
      </c>
      <c r="C157" s="39">
        <f t="shared" si="65"/>
        <v>56</v>
      </c>
      <c r="D157" s="47">
        <v>18024</v>
      </c>
      <c r="E157" s="52">
        <f t="shared" si="62"/>
        <v>4.1966932180934662E-2</v>
      </c>
      <c r="F157" s="39">
        <f t="shared" si="63"/>
        <v>4714</v>
      </c>
      <c r="G157" s="47">
        <v>429481</v>
      </c>
      <c r="H157" s="47">
        <f t="shared" si="66"/>
        <v>8</v>
      </c>
      <c r="I157" s="47">
        <v>963</v>
      </c>
      <c r="J157" s="53">
        <f t="shared" si="64"/>
        <v>5.3428761651131827E-2</v>
      </c>
      <c r="Y157" s="48"/>
      <c r="Z157" s="51">
        <f>Z156+$AA$41</f>
        <v>102.60000000000016</v>
      </c>
      <c r="AA157" s="25">
        <f>AA156+AB157*$AA$41</f>
        <v>18.138716986197679</v>
      </c>
      <c r="AB157" s="26">
        <f>-$AC$35*AA156*AC156</f>
        <v>-2.6958158332216332E-6</v>
      </c>
      <c r="AC157" s="25">
        <f>AC156+AD157*$AA$41</f>
        <v>8.054060406213522E-6</v>
      </c>
      <c r="AD157" s="27">
        <f>$AC$35*AA156*AC156-$AC$36*AC156</f>
        <v>-2.0600935946493954E-6</v>
      </c>
      <c r="AE157" s="33"/>
      <c r="AF157" s="51">
        <f>AF156+$AG$41</f>
        <v>42.179999999999957</v>
      </c>
      <c r="AG157" s="80">
        <f>AG156+AH157*$AG$41</f>
        <v>8.2911624524891057</v>
      </c>
      <c r="AH157" s="26">
        <f>-$AI$35*AG156*AI156</f>
        <v>-0.52674430771448733</v>
      </c>
      <c r="AI157" s="25">
        <f>AI156+AJ157*$AG$41</f>
        <v>2.6366790958032591</v>
      </c>
      <c r="AJ157" s="27">
        <f>$AI$35*AG156*AI156-$AI$36*AI156</f>
        <v>-0.86248016863944366</v>
      </c>
      <c r="AK157" s="36"/>
      <c r="AL157" s="51">
        <f>AL156+$AM$41</f>
        <v>57</v>
      </c>
      <c r="AM157" s="25">
        <f>AM156+AN157*$AM$41</f>
        <v>46.711601185667014</v>
      </c>
      <c r="AN157" s="26">
        <f>-$AO$35*AM156*AO156</f>
        <v>-0.51044792142059214</v>
      </c>
      <c r="AO157" s="25">
        <f>AO156+AP157*$AM$41</f>
        <v>0.64768910071937114</v>
      </c>
      <c r="AP157" s="27">
        <f>$AO$35*AM156*AO156-$AO$36*AO156</f>
        <v>8.7793155256972844E-2</v>
      </c>
      <c r="AQ157" s="5"/>
      <c r="AR157" s="51">
        <f>AR156+$AS$41</f>
        <v>27.359999999999939</v>
      </c>
      <c r="AS157" s="25">
        <f>AS156+AT157*$AS$41</f>
        <v>49.84345350471142</v>
      </c>
      <c r="AT157" s="26">
        <f>-$AU$35*AS156*AU156</f>
        <v>-0.11130063603122502</v>
      </c>
      <c r="AU157" s="25">
        <f>AU156+AV157*$AS$41</f>
        <v>0.10328033573405371</v>
      </c>
      <c r="AV157" s="27">
        <f>$AU$35*AS156*AU156-$AU$36*AU156</f>
        <v>7.2673189406839506E-2</v>
      </c>
      <c r="AW157" s="30"/>
      <c r="AX157" s="19">
        <f>AX156+$AS$41</f>
        <v>27.359999999999939</v>
      </c>
      <c r="AY157" s="25"/>
      <c r="AZ157" s="26"/>
      <c r="BA157" s="63"/>
      <c r="BB157" s="27"/>
      <c r="BC157" s="36"/>
      <c r="BD157" s="19">
        <f>BD156+$BE$41</f>
        <v>22.799999999999951</v>
      </c>
      <c r="BE157" s="25"/>
      <c r="BF157" s="26"/>
      <c r="BG157" s="25"/>
      <c r="BH157" s="27"/>
      <c r="BI157" s="74"/>
      <c r="BJ157" s="19">
        <f>BJ156+$BK$41</f>
        <v>52.440000000000083</v>
      </c>
      <c r="BK157" s="25"/>
      <c r="BL157" s="26"/>
      <c r="BM157" s="25"/>
      <c r="BN157" s="27"/>
      <c r="BO157" s="74"/>
      <c r="BP157" s="19">
        <f>BP156+$BK$41</f>
        <v>52.440000000000083</v>
      </c>
      <c r="BQ157" s="25"/>
      <c r="BR157" s="26"/>
      <c r="BS157" s="25"/>
      <c r="BT157" s="27"/>
      <c r="BU157" s="100"/>
      <c r="BV157" s="19">
        <f>BV156+$BK$41</f>
        <v>52.440000000000083</v>
      </c>
      <c r="BW157" s="25"/>
      <c r="BX157" s="26"/>
      <c r="BY157" s="25"/>
      <c r="BZ157" s="27"/>
      <c r="CA157" s="33"/>
      <c r="CB157" s="21">
        <f>CB156+$AA$41</f>
        <v>102.60000000000016</v>
      </c>
      <c r="CC157" s="64">
        <f>AC160</f>
        <v>4.3259592482420813E-6</v>
      </c>
      <c r="CD157" s="64">
        <f>AI160</f>
        <v>1.8541326762869768</v>
      </c>
      <c r="CE157" s="64">
        <f>AO160</f>
        <v>0.78878308263435248</v>
      </c>
      <c r="CF157" s="25">
        <f>AU160</f>
        <v>0.17972473058792066</v>
      </c>
      <c r="CG157" s="63">
        <f>BA160</f>
        <v>0</v>
      </c>
      <c r="CH157" s="63">
        <f>BG160</f>
        <v>0</v>
      </c>
      <c r="CI157" s="63">
        <f>BM160</f>
        <v>0</v>
      </c>
      <c r="CJ157" s="63">
        <f>BS160</f>
        <v>0</v>
      </c>
      <c r="CK157" s="64">
        <f>SUM(CC157:CJ157)</f>
        <v>2.822644815468498</v>
      </c>
      <c r="CL157" s="36"/>
    </row>
    <row r="158" spans="2:90" x14ac:dyDescent="0.65">
      <c r="B158" s="45">
        <v>44007</v>
      </c>
      <c r="C158" s="39">
        <f t="shared" si="65"/>
        <v>86</v>
      </c>
      <c r="D158" s="47">
        <v>18110</v>
      </c>
      <c r="E158" s="52">
        <f t="shared" si="62"/>
        <v>4.1594414267504223E-2</v>
      </c>
      <c r="F158" s="39">
        <f t="shared" si="63"/>
        <v>5914</v>
      </c>
      <c r="G158" s="47">
        <v>435395</v>
      </c>
      <c r="H158" s="47">
        <f t="shared" si="66"/>
        <v>5</v>
      </c>
      <c r="I158" s="47">
        <v>968</v>
      </c>
      <c r="J158" s="53">
        <f t="shared" si="64"/>
        <v>5.3451131971286585E-2</v>
      </c>
      <c r="Y158" s="48"/>
      <c r="Z158" s="51">
        <f>Z157+$AA$41</f>
        <v>103.50000000000017</v>
      </c>
      <c r="AA158" s="25">
        <f>AA157+AB158*$AA$41</f>
        <v>18.138715013978327</v>
      </c>
      <c r="AB158" s="26">
        <f>-$AC$35*AA157*AC157</f>
        <v>-2.1913548344707108E-6</v>
      </c>
      <c r="AC158" s="25">
        <f>AC157+AD158*$AA$41</f>
        <v>6.5469256617529197E-6</v>
      </c>
      <c r="AD158" s="27">
        <f>$AC$35*AA157*AC157-$AC$36*AC157</f>
        <v>-1.6745941605117799E-6</v>
      </c>
      <c r="AE158" s="33"/>
      <c r="AF158" s="51">
        <f>AF157+$AG$41</f>
        <v>42.549999999999955</v>
      </c>
      <c r="AG158" s="80">
        <f>AG157+AH158*$AG$41</f>
        <v>8.1213014357272399</v>
      </c>
      <c r="AH158" s="26">
        <f>-$AI$35*AG157*AI157</f>
        <v>-0.45908382908612505</v>
      </c>
      <c r="AI158" s="25">
        <f>AI157+AJ158*$AG$41</f>
        <v>2.3480216178049385</v>
      </c>
      <c r="AJ158" s="27">
        <f>$AI$35*AG157*AI157-$AI$36*AI157</f>
        <v>-0.78015534594140679</v>
      </c>
      <c r="AK158" s="36"/>
      <c r="AL158" s="51">
        <f>AL157+$AM$41</f>
        <v>57.5</v>
      </c>
      <c r="AM158" s="25">
        <f>AM157+AN158*$AM$41</f>
        <v>46.439309830981053</v>
      </c>
      <c r="AN158" s="26">
        <f>-$AO$35*AM157*AO157</f>
        <v>-0.54458270937191833</v>
      </c>
      <c r="AO158" s="25">
        <f>AO157+AP158*$AM$41</f>
        <v>0.69328927015355046</v>
      </c>
      <c r="AP158" s="27">
        <f>$AO$35*AM157*AO157-$AO$36*AO157</f>
        <v>9.1200338868358544E-2</v>
      </c>
      <c r="AQ158" s="5"/>
      <c r="AR158" s="51">
        <f>AR157+$AS$41</f>
        <v>27.599999999999937</v>
      </c>
      <c r="AS158" s="25">
        <f>AS157+AT158*$AS$41</f>
        <v>49.811330929371842</v>
      </c>
      <c r="AT158" s="26">
        <f>-$AU$35*AS157*AU157</f>
        <v>-0.13384406391489359</v>
      </c>
      <c r="AU158" s="25">
        <f>AU157+AV158*$AS$41</f>
        <v>0.12424863481435036</v>
      </c>
      <c r="AV158" s="27">
        <f>$AU$35*AS157*AU157-$AU$36*AU157</f>
        <v>8.7367912834569419E-2</v>
      </c>
      <c r="AW158" s="30"/>
      <c r="AX158" s="19">
        <f>AX157+$AS$41</f>
        <v>27.599999999999937</v>
      </c>
      <c r="AY158" s="25"/>
      <c r="AZ158" s="26"/>
      <c r="BA158" s="63"/>
      <c r="BB158" s="27"/>
      <c r="BC158" s="36"/>
      <c r="BD158" s="19">
        <f>BD157+$BE$41</f>
        <v>22.99999999999995</v>
      </c>
      <c r="BE158" s="25"/>
      <c r="BF158" s="26"/>
      <c r="BG158" s="25"/>
      <c r="BH158" s="27"/>
      <c r="BI158" s="74"/>
      <c r="BJ158" s="19">
        <f>BJ157+$BK$41</f>
        <v>52.900000000000084</v>
      </c>
      <c r="BK158" s="25"/>
      <c r="BL158" s="26"/>
      <c r="BM158" s="25"/>
      <c r="BN158" s="27"/>
      <c r="BO158" s="74"/>
      <c r="BP158" s="19">
        <f>BP157+$BK$41</f>
        <v>52.900000000000084</v>
      </c>
      <c r="BQ158" s="25"/>
      <c r="BR158" s="26"/>
      <c r="BS158" s="25"/>
      <c r="BT158" s="27"/>
      <c r="BU158" s="100"/>
      <c r="BV158" s="19">
        <f>BV157+$BK$41</f>
        <v>52.900000000000084</v>
      </c>
      <c r="BW158" s="25"/>
      <c r="BX158" s="26"/>
      <c r="BY158" s="25"/>
      <c r="BZ158" s="27"/>
      <c r="CA158" s="33"/>
      <c r="CB158" s="21">
        <f>CB157+$AA$41</f>
        <v>103.50000000000017</v>
      </c>
      <c r="CC158" s="64">
        <f>AC161</f>
        <v>3.5164537998107879E-6</v>
      </c>
      <c r="CD158" s="64">
        <f>AI161</f>
        <v>1.6447014256362613</v>
      </c>
      <c r="CE158" s="64">
        <f>AO161</f>
        <v>0.83814372400828296</v>
      </c>
      <c r="CF158" s="25">
        <f>AU161</f>
        <v>0.21608162084864746</v>
      </c>
      <c r="CG158" s="63">
        <f>BA161</f>
        <v>0</v>
      </c>
      <c r="CH158" s="63">
        <f>BG161</f>
        <v>0</v>
      </c>
      <c r="CI158" s="63">
        <f>BM161</f>
        <v>0</v>
      </c>
      <c r="CJ158" s="63">
        <f>BS161</f>
        <v>0</v>
      </c>
      <c r="CK158" s="64">
        <f>SUM(CC158:CJ158)</f>
        <v>2.6989302869469918</v>
      </c>
      <c r="CL158" s="75">
        <f>P51</f>
        <v>44116</v>
      </c>
    </row>
    <row r="159" spans="2:90" x14ac:dyDescent="0.65">
      <c r="B159" s="45">
        <v>44013</v>
      </c>
      <c r="C159" s="39">
        <f t="shared" si="65"/>
        <v>613</v>
      </c>
      <c r="D159" s="47">
        <v>18723</v>
      </c>
      <c r="E159" s="52">
        <f t="shared" si="62"/>
        <v>4.0053995772755667E-2</v>
      </c>
      <c r="F159" s="39">
        <f t="shared" si="63"/>
        <v>32049</v>
      </c>
      <c r="G159" s="47">
        <v>467444</v>
      </c>
      <c r="H159" s="47">
        <f t="shared" si="66"/>
        <v>6</v>
      </c>
      <c r="I159" s="47">
        <v>974</v>
      </c>
      <c r="J159" s="53">
        <f t="shared" ref="J159:J222" si="67">IF(D159="","",I159/D159)</f>
        <v>5.2021577738610263E-2</v>
      </c>
      <c r="Y159" s="48"/>
      <c r="Z159" s="51">
        <f>Z158+$AA$41</f>
        <v>104.40000000000018</v>
      </c>
      <c r="AA159" s="25">
        <f>AA158+AB159*$AA$41</f>
        <v>18.138713410815274</v>
      </c>
      <c r="AB159" s="26">
        <f>-$AC$35*AA158*AC158</f>
        <v>-1.7812922819435653E-6</v>
      </c>
      <c r="AC159" s="25">
        <f>AC158+AD159*$AA$41</f>
        <v>5.3218168296248676E-6</v>
      </c>
      <c r="AD159" s="27">
        <f>$AC$35*AA158*AC158-$AC$36*AC158</f>
        <v>-1.361232035697836E-6</v>
      </c>
      <c r="AE159" s="33"/>
      <c r="AF159" s="51">
        <f>AF158+$AG$41</f>
        <v>42.919999999999952</v>
      </c>
      <c r="AG159" s="80">
        <f>AG158+AH159*$AG$41</f>
        <v>7.9731353730480912</v>
      </c>
      <c r="AH159" s="26">
        <f>-$AI$35*AG158*AI158</f>
        <v>-0.4004488180517547</v>
      </c>
      <c r="AI159" s="25">
        <f>AI158+AJ159*$AG$41</f>
        <v>2.087866721147809</v>
      </c>
      <c r="AJ159" s="27">
        <f>$AI$35*AG158*AI158-$AI$36*AI158</f>
        <v>-0.70312134231656631</v>
      </c>
      <c r="AK159" s="36"/>
      <c r="AL159" s="51">
        <f>AL158+$AM$41</f>
        <v>58</v>
      </c>
      <c r="AM159" s="25">
        <f>AM158+AN159*$AM$41</f>
        <v>46.149546954008656</v>
      </c>
      <c r="AN159" s="26">
        <f>-$AO$35*AM158*AO158</f>
        <v>-0.57952575394479822</v>
      </c>
      <c r="AO159" s="25">
        <f>AO158+AP159*$AM$41</f>
        <v>0.74040090257220692</v>
      </c>
      <c r="AP159" s="27">
        <f>$AO$35*AM158*AO158-$AO$36*AO158</f>
        <v>9.4223264837312914E-2</v>
      </c>
      <c r="AQ159" s="5"/>
      <c r="AR159" s="51">
        <f>AR158+$AS$41</f>
        <v>27.839999999999936</v>
      </c>
      <c r="AS159" s="25">
        <f>AS158+AT159*$AS$41</f>
        <v>49.772711632606381</v>
      </c>
      <c r="AT159" s="26">
        <f>-$AU$35*AS158*AU158</f>
        <v>-0.16091373652276719</v>
      </c>
      <c r="AU159" s="25">
        <f>AU158+AV159*$AS$41</f>
        <v>0.14944907901986465</v>
      </c>
      <c r="AV159" s="27">
        <f>$AU$35*AS158*AU158-$AU$36*AU158</f>
        <v>0.10500185085630953</v>
      </c>
      <c r="AW159" s="30"/>
      <c r="AX159" s="19">
        <f>AX158+$AS$41</f>
        <v>27.839999999999936</v>
      </c>
      <c r="AY159" s="25"/>
      <c r="AZ159" s="26"/>
      <c r="BA159" s="63"/>
      <c r="BB159" s="27"/>
      <c r="BC159" s="36"/>
      <c r="BD159" s="19">
        <f>BD158+$BE$41</f>
        <v>23.19999999999995</v>
      </c>
      <c r="BE159" s="25"/>
      <c r="BF159" s="26"/>
      <c r="BG159" s="25"/>
      <c r="BH159" s="27"/>
      <c r="BI159" s="74"/>
      <c r="BJ159" s="19">
        <f>BJ158+$BK$41</f>
        <v>53.360000000000085</v>
      </c>
      <c r="BK159" s="25"/>
      <c r="BL159" s="26"/>
      <c r="BM159" s="25"/>
      <c r="BN159" s="27"/>
      <c r="BO159" s="74"/>
      <c r="BP159" s="19">
        <f>BP158+$BK$41</f>
        <v>53.360000000000085</v>
      </c>
      <c r="BQ159" s="25"/>
      <c r="BR159" s="26"/>
      <c r="BS159" s="25"/>
      <c r="BT159" s="27"/>
      <c r="BU159" s="100"/>
      <c r="BV159" s="19">
        <f>BV158+$BK$41</f>
        <v>53.360000000000085</v>
      </c>
      <c r="BW159" s="25"/>
      <c r="BX159" s="26"/>
      <c r="BY159" s="25"/>
      <c r="BZ159" s="27"/>
      <c r="CA159" s="33"/>
      <c r="CB159" s="21">
        <f>CB158+$AA$41</f>
        <v>104.40000000000018</v>
      </c>
      <c r="CC159" s="64">
        <f>AC162</f>
        <v>2.8584289400521509E-6</v>
      </c>
      <c r="CD159" s="64">
        <f>AI162</f>
        <v>1.4574821262069702</v>
      </c>
      <c r="CE159" s="64">
        <f>AO162</f>
        <v>0.88813841684798089</v>
      </c>
      <c r="CF159" s="25">
        <f>AU162</f>
        <v>0.25971802858713966</v>
      </c>
      <c r="CG159" s="63">
        <f>BA162</f>
        <v>0</v>
      </c>
      <c r="CH159" s="63">
        <f>BG162</f>
        <v>0</v>
      </c>
      <c r="CI159" s="63">
        <f>BM162</f>
        <v>0</v>
      </c>
      <c r="CJ159" s="63">
        <f>BS162</f>
        <v>0</v>
      </c>
      <c r="CK159" s="64">
        <f>SUM(CC159:CJ159)</f>
        <v>2.6053414300710309</v>
      </c>
      <c r="CL159" s="36"/>
    </row>
    <row r="160" spans="2:90" x14ac:dyDescent="0.65">
      <c r="B160" s="45">
        <v>44014</v>
      </c>
      <c r="C160" s="39">
        <f t="shared" si="65"/>
        <v>151</v>
      </c>
      <c r="D160" s="47">
        <v>18874</v>
      </c>
      <c r="E160" s="52">
        <f t="shared" si="62"/>
        <v>3.9708988697854865E-2</v>
      </c>
      <c r="F160" s="39">
        <f t="shared" si="63"/>
        <v>7864</v>
      </c>
      <c r="G160" s="47">
        <v>475308</v>
      </c>
      <c r="H160" s="47">
        <f t="shared" si="66"/>
        <v>1</v>
      </c>
      <c r="I160" s="47">
        <v>975</v>
      </c>
      <c r="J160" s="53">
        <f t="shared" si="67"/>
        <v>5.1658366006146018E-2</v>
      </c>
      <c r="Y160" s="48"/>
      <c r="Z160" s="51">
        <f>Z159+$AA$41</f>
        <v>105.30000000000018</v>
      </c>
      <c r="AA160" s="25">
        <f>AA159+AB160*$AA$41</f>
        <v>18.138712107647986</v>
      </c>
      <c r="AB160" s="26">
        <f>-$AC$35*AA159*AC159</f>
        <v>-1.4479636544612851E-6</v>
      </c>
      <c r="AC160" s="25">
        <f>AC159+AD160*$AA$41</f>
        <v>4.3259592482420813E-6</v>
      </c>
      <c r="AD160" s="27">
        <f>$AC$35*AA159*AC159-$AC$36*AC159</f>
        <v>-1.1065084237586513E-6</v>
      </c>
      <c r="AE160" s="33"/>
      <c r="AF160" s="51">
        <f>AF159+$AG$41</f>
        <v>43.289999999999949</v>
      </c>
      <c r="AG160" s="80">
        <f>AG159+AH160*$AG$41</f>
        <v>7.8437893951013198</v>
      </c>
      <c r="AH160" s="26">
        <f>-$AI$35*AG159*AI159</f>
        <v>-0.34958372418046418</v>
      </c>
      <c r="AI160" s="25">
        <f>AI159+AJ160*$AG$41</f>
        <v>1.8541326762869768</v>
      </c>
      <c r="AJ160" s="27">
        <f>$AI$35*AG159*AI159-$AI$36*AI159</f>
        <v>-0.63171363475900599</v>
      </c>
      <c r="AK160" s="36"/>
      <c r="AL160" s="51">
        <f>AL159+$AM$41</f>
        <v>58.5</v>
      </c>
      <c r="AM160" s="25">
        <f>AM159+AN160*$AM$41</f>
        <v>45.842024458046239</v>
      </c>
      <c r="AN160" s="26">
        <f>-$AO$35*AM159*AO159</f>
        <v>-0.61504499192483608</v>
      </c>
      <c r="AO160" s="25">
        <f>AO159+AP160*$AM$41</f>
        <v>0.78878308263435248</v>
      </c>
      <c r="AP160" s="27">
        <f>$AO$35*AM159*AO159-$AO$36*AO159</f>
        <v>9.6764360124291238E-2</v>
      </c>
      <c r="AQ160" s="5"/>
      <c r="AR160" s="51">
        <f>AR159+$AS$41</f>
        <v>28.079999999999934</v>
      </c>
      <c r="AS160" s="25">
        <f>AS159+AT160*$AS$41</f>
        <v>49.726295480504177</v>
      </c>
      <c r="AT160" s="26">
        <f>-$AU$35*AS159*AU159</f>
        <v>-0.19340063375917249</v>
      </c>
      <c r="AU160" s="25">
        <f>AU159+AV160*$AS$41</f>
        <v>0.17972473058792066</v>
      </c>
      <c r="AV160" s="27">
        <f>$AU$35*AS159*AU159-$AU$36*AU159</f>
        <v>0.12614854820023341</v>
      </c>
      <c r="AW160" s="30"/>
      <c r="AX160" s="19">
        <f>AX159+$AS$41</f>
        <v>28.079999999999934</v>
      </c>
      <c r="AY160" s="25"/>
      <c r="AZ160" s="26"/>
      <c r="BA160" s="63"/>
      <c r="BB160" s="27"/>
      <c r="BC160" s="36"/>
      <c r="BD160" s="19">
        <f>BD159+$BE$41</f>
        <v>23.399999999999949</v>
      </c>
      <c r="BE160" s="25"/>
      <c r="BF160" s="26"/>
      <c r="BG160" s="25"/>
      <c r="BH160" s="27"/>
      <c r="BI160" s="74"/>
      <c r="BJ160" s="19">
        <f>BJ159+$BK$41</f>
        <v>53.820000000000086</v>
      </c>
      <c r="BK160" s="25"/>
      <c r="BL160" s="26"/>
      <c r="BM160" s="25"/>
      <c r="BN160" s="27"/>
      <c r="BO160" s="74"/>
      <c r="BP160" s="19">
        <f>BP159+$BK$41</f>
        <v>53.820000000000086</v>
      </c>
      <c r="BQ160" s="25"/>
      <c r="BR160" s="26"/>
      <c r="BS160" s="25"/>
      <c r="BT160" s="27"/>
      <c r="BU160" s="100"/>
      <c r="BV160" s="19">
        <f>BV159+$BK$41</f>
        <v>53.820000000000086</v>
      </c>
      <c r="BW160" s="25"/>
      <c r="BX160" s="26"/>
      <c r="BY160" s="25"/>
      <c r="BZ160" s="27"/>
      <c r="CA160" s="33"/>
      <c r="CB160" s="21">
        <f>CB159+$AA$41</f>
        <v>105.30000000000018</v>
      </c>
      <c r="CC160" s="64">
        <f>AC163</f>
        <v>2.323538528764979E-6</v>
      </c>
      <c r="CD160" s="64">
        <f>AI163</f>
        <v>1.2904555246041245</v>
      </c>
      <c r="CE160" s="64">
        <f>AO163</f>
        <v>0.93837081756866869</v>
      </c>
      <c r="CF160" s="25">
        <f>AU163</f>
        <v>0.3120580117530069</v>
      </c>
      <c r="CG160" s="63">
        <f>BA163</f>
        <v>0</v>
      </c>
      <c r="CH160" s="63">
        <f>BG163</f>
        <v>0</v>
      </c>
      <c r="CI160" s="63">
        <f>BM163</f>
        <v>0</v>
      </c>
      <c r="CJ160" s="63">
        <f>BS163</f>
        <v>0</v>
      </c>
      <c r="CK160" s="64">
        <f>SUM(CC160:CJ160)</f>
        <v>2.5408866774643286</v>
      </c>
      <c r="CL160" s="36"/>
    </row>
    <row r="161" spans="2:90" x14ac:dyDescent="0.65">
      <c r="B161" s="45">
        <v>44015</v>
      </c>
      <c r="C161" s="39">
        <f t="shared" si="65"/>
        <v>194</v>
      </c>
      <c r="D161" s="47">
        <v>19068</v>
      </c>
      <c r="E161" s="52">
        <f t="shared" si="62"/>
        <v>3.9570263781006358E-2</v>
      </c>
      <c r="F161" s="39">
        <f t="shared" si="63"/>
        <v>6569</v>
      </c>
      <c r="G161" s="47">
        <v>481877</v>
      </c>
      <c r="H161" s="47">
        <f t="shared" si="66"/>
        <v>1</v>
      </c>
      <c r="I161" s="47">
        <v>976</v>
      </c>
      <c r="J161" s="53">
        <f t="shared" si="67"/>
        <v>5.1185231801971889E-2</v>
      </c>
      <c r="Y161" s="48"/>
      <c r="Z161" s="51">
        <f>Z160+$AA$41</f>
        <v>106.20000000000019</v>
      </c>
      <c r="AA161" s="25">
        <f>AA160+AB161*$AA$41</f>
        <v>18.13871104833904</v>
      </c>
      <c r="AB161" s="26">
        <f>-$AC$35*AA160*AC160</f>
        <v>-1.1770099408992061E-6</v>
      </c>
      <c r="AC161" s="25">
        <f>AC160+AD161*$AA$41</f>
        <v>3.5164537998107879E-6</v>
      </c>
      <c r="AD161" s="27">
        <f>$AC$35*AA160*AC160-$AC$36*AC160</f>
        <v>-8.9945049825699279E-7</v>
      </c>
      <c r="AE161" s="33"/>
      <c r="AF161" s="51">
        <f>AF160+$AG$41</f>
        <v>43.659999999999947</v>
      </c>
      <c r="AG161" s="80">
        <f>AG160+AH161*$AG$41</f>
        <v>7.7307869733457304</v>
      </c>
      <c r="AH161" s="26">
        <f>-$AI$35*AG160*AI160</f>
        <v>-0.30541195069078297</v>
      </c>
      <c r="AI161" s="25">
        <f>AI160+AJ161*$AG$41</f>
        <v>1.6447014256362613</v>
      </c>
      <c r="AJ161" s="27">
        <f>$AI$35*AG160*AI160-$AI$36*AI160</f>
        <v>-0.56603040716409603</v>
      </c>
      <c r="AK161" s="36"/>
      <c r="AL161" s="51">
        <f>AL160+$AM$41</f>
        <v>59</v>
      </c>
      <c r="AM161" s="25">
        <f>AM160+AN161*$AM$41</f>
        <v>45.516589737750287</v>
      </c>
      <c r="AN161" s="26">
        <f>-$AO$35*AM160*AO160</f>
        <v>-0.65086944059190766</v>
      </c>
      <c r="AO161" s="25">
        <f>AO160+AP161*$AM$41</f>
        <v>0.83814372400828296</v>
      </c>
      <c r="AP161" s="27">
        <f>$AO$35*AM160*AO160-$AO$36*AO160</f>
        <v>9.8721282747860961E-2</v>
      </c>
      <c r="AQ161" s="5"/>
      <c r="AR161" s="51">
        <f>AR160+$AS$41</f>
        <v>28.319999999999933</v>
      </c>
      <c r="AS161" s="25">
        <f>AS160+AT161*$AS$41</f>
        <v>49.670528319339958</v>
      </c>
      <c r="AT161" s="26">
        <f>-$AU$35*AS160*AU160</f>
        <v>-0.23236317151759267</v>
      </c>
      <c r="AU161" s="25">
        <f>AU160+AV161*$AS$41</f>
        <v>0.21608162084864746</v>
      </c>
      <c r="AV161" s="27">
        <f>$AU$35*AS160*AU160-$AU$36*AU160</f>
        <v>0.15148704275302838</v>
      </c>
      <c r="AW161" s="30"/>
      <c r="AX161" s="19">
        <f>AX160+$AS$41</f>
        <v>28.319999999999933</v>
      </c>
      <c r="AY161" s="25"/>
      <c r="AZ161" s="26"/>
      <c r="BA161" s="63"/>
      <c r="BB161" s="27"/>
      <c r="BC161" s="36"/>
      <c r="BD161" s="19">
        <f>BD160+$BE$41</f>
        <v>23.599999999999948</v>
      </c>
      <c r="BE161" s="25"/>
      <c r="BF161" s="26"/>
      <c r="BG161" s="25"/>
      <c r="BH161" s="27"/>
      <c r="BI161" s="74"/>
      <c r="BJ161" s="19">
        <f>BJ160+$BK$41</f>
        <v>54.280000000000086</v>
      </c>
      <c r="BK161" s="25"/>
      <c r="BL161" s="26"/>
      <c r="BM161" s="25"/>
      <c r="BN161" s="27"/>
      <c r="BO161" s="74"/>
      <c r="BP161" s="19">
        <f>BP160+$BK$41</f>
        <v>54.280000000000086</v>
      </c>
      <c r="BQ161" s="25"/>
      <c r="BR161" s="26"/>
      <c r="BS161" s="25"/>
      <c r="BT161" s="27"/>
      <c r="BU161" s="100"/>
      <c r="BV161" s="19">
        <f>BV160+$BK$41</f>
        <v>54.280000000000086</v>
      </c>
      <c r="BW161" s="25"/>
      <c r="BX161" s="26"/>
      <c r="BY161" s="25"/>
      <c r="BZ161" s="27"/>
      <c r="CA161" s="33"/>
      <c r="CB161" s="21">
        <f>CB160+$AA$41</f>
        <v>106.20000000000019</v>
      </c>
      <c r="CC161" s="64">
        <f>AC164</f>
        <v>1.8887407541421853E-6</v>
      </c>
      <c r="CD161" s="64">
        <f>AI164</f>
        <v>1.141703459007823</v>
      </c>
      <c r="CE161" s="64">
        <f>AO164</f>
        <v>0.98839487325925834</v>
      </c>
      <c r="CF161" s="25">
        <f>AU164</f>
        <v>0.37478933411744297</v>
      </c>
      <c r="CG161" s="63">
        <f>BA164</f>
        <v>0</v>
      </c>
      <c r="CH161" s="63">
        <f>BG164</f>
        <v>0</v>
      </c>
      <c r="CI161" s="63">
        <f>BM164</f>
        <v>0</v>
      </c>
      <c r="CJ161" s="63">
        <f>BS164</f>
        <v>0</v>
      </c>
      <c r="CK161" s="64">
        <f>SUM(CC161:CJ161)</f>
        <v>2.5048895551252786</v>
      </c>
      <c r="CL161" s="75">
        <f>P52</f>
        <v>44123</v>
      </c>
    </row>
    <row r="162" spans="2:90" x14ac:dyDescent="0.65">
      <c r="B162" s="45">
        <v>44016</v>
      </c>
      <c r="C162" s="39">
        <f t="shared" si="65"/>
        <v>214</v>
      </c>
      <c r="D162" s="47">
        <v>19282</v>
      </c>
      <c r="E162" s="52">
        <f t="shared" si="62"/>
        <v>3.9327985445259617E-2</v>
      </c>
      <c r="F162" s="39">
        <f t="shared" si="63"/>
        <v>8410</v>
      </c>
      <c r="G162" s="47">
        <v>490287</v>
      </c>
      <c r="H162" s="47">
        <f t="shared" si="66"/>
        <v>1</v>
      </c>
      <c r="I162" s="47">
        <v>977</v>
      </c>
      <c r="J162" s="53">
        <f t="shared" si="67"/>
        <v>5.0669017736749297E-2</v>
      </c>
      <c r="Y162" s="48"/>
      <c r="Z162" s="51">
        <f>Z161+$AA$41</f>
        <v>107.10000000000019</v>
      </c>
      <c r="AA162" s="25">
        <f>AA161+AB162*$AA$41</f>
        <v>18.138710187255857</v>
      </c>
      <c r="AB162" s="26">
        <f>-$AC$35*AA161*AC161</f>
        <v>-9.5675909084402612E-7</v>
      </c>
      <c r="AC162" s="25">
        <f>AC161+AD162*$AA$41</f>
        <v>2.8584289400521509E-6</v>
      </c>
      <c r="AD162" s="27">
        <f>$AC$35*AA161*AC161-$AC$36*AC161</f>
        <v>-7.3113873306515195E-7</v>
      </c>
      <c r="AE162" s="33"/>
      <c r="AF162" s="51">
        <f>AF161+$AG$41</f>
        <v>44.029999999999944</v>
      </c>
      <c r="AG162" s="80">
        <f>AG161+AH162*$AG$41</f>
        <v>7.6319926948568755</v>
      </c>
      <c r="AH162" s="26">
        <f>-$AI$35*AG161*AI161</f>
        <v>-0.26701156348339117</v>
      </c>
      <c r="AI162" s="25">
        <f>AI161+AJ162*$AG$41</f>
        <v>1.4574821262069702</v>
      </c>
      <c r="AJ162" s="27">
        <f>$AI$35*AG161*AI161-$AI$36*AI161</f>
        <v>-0.50599810656565158</v>
      </c>
      <c r="AK162" s="36"/>
      <c r="AL162" s="51">
        <f>AL161+$AM$41</f>
        <v>59.5</v>
      </c>
      <c r="AM162" s="25">
        <f>AM161+AN162*$AM$41</f>
        <v>45.173244741507688</v>
      </c>
      <c r="AN162" s="26">
        <f>-$AO$35*AM161*AO161</f>
        <v>-0.68668999248519391</v>
      </c>
      <c r="AO162" s="25">
        <f>AO161+AP162*$AM$41</f>
        <v>0.88813841684798089</v>
      </c>
      <c r="AP162" s="27">
        <f>$AO$35*AM161*AO161-$AO$36*AO161</f>
        <v>9.9989385679395859E-2</v>
      </c>
      <c r="AQ162" s="5"/>
      <c r="AR162" s="51">
        <f>AR161+$AS$41</f>
        <v>28.559999999999931</v>
      </c>
      <c r="AS162" s="25">
        <f>AS161+AT162*$AS$41</f>
        <v>49.603555096549812</v>
      </c>
      <c r="AT162" s="26">
        <f>-$AU$35*AS161*AU161</f>
        <v>-0.27905509495894215</v>
      </c>
      <c r="AU162" s="25">
        <f>AU161+AV162*$AS$41</f>
        <v>0.25971802858713966</v>
      </c>
      <c r="AV162" s="27">
        <f>$AU$35*AS161*AU161-$AU$36*AU161</f>
        <v>0.18181836557705078</v>
      </c>
      <c r="AW162" s="30"/>
      <c r="AX162" s="19">
        <f>AX161+$AS$41</f>
        <v>28.559999999999931</v>
      </c>
      <c r="AY162" s="25"/>
      <c r="AZ162" s="26"/>
      <c r="BA162" s="63"/>
      <c r="BB162" s="27"/>
      <c r="BC162" s="36"/>
      <c r="BD162" s="19">
        <f>BD161+$BE$41</f>
        <v>23.799999999999947</v>
      </c>
      <c r="BE162" s="25"/>
      <c r="BF162" s="26"/>
      <c r="BG162" s="25"/>
      <c r="BH162" s="27"/>
      <c r="BI162" s="74"/>
      <c r="BJ162" s="19">
        <f>BJ161+$BK$41</f>
        <v>54.740000000000087</v>
      </c>
      <c r="BK162" s="25"/>
      <c r="BL162" s="26"/>
      <c r="BM162" s="25"/>
      <c r="BN162" s="27"/>
      <c r="BO162" s="74"/>
      <c r="BP162" s="19">
        <f>BP161+$BK$41</f>
        <v>54.740000000000087</v>
      </c>
      <c r="BQ162" s="25"/>
      <c r="BR162" s="26"/>
      <c r="BS162" s="25"/>
      <c r="BT162" s="27"/>
      <c r="BU162" s="100"/>
      <c r="BV162" s="19">
        <f>BV161+$BK$41</f>
        <v>54.740000000000087</v>
      </c>
      <c r="BW162" s="25"/>
      <c r="BX162" s="26"/>
      <c r="BY162" s="25"/>
      <c r="BZ162" s="27"/>
      <c r="CA162" s="33"/>
      <c r="CB162" s="21">
        <f>CB161+$AA$41</f>
        <v>107.10000000000019</v>
      </c>
      <c r="CC162" s="64">
        <f>AC165</f>
        <v>1.5353055516340902E-6</v>
      </c>
      <c r="CD162" s="64">
        <f>AI165</f>
        <v>1.0094270227759696</v>
      </c>
      <c r="CE162" s="64">
        <f>AO165</f>
        <v>1.0377191285654299</v>
      </c>
      <c r="CF162" s="25">
        <f>AU165</f>
        <v>0.44990566469987747</v>
      </c>
      <c r="CG162" s="63">
        <f>BA165</f>
        <v>0</v>
      </c>
      <c r="CH162" s="63">
        <f>BG165</f>
        <v>0</v>
      </c>
      <c r="CI162" s="63">
        <f>BM165</f>
        <v>0</v>
      </c>
      <c r="CJ162" s="63">
        <f>BS165</f>
        <v>0</v>
      </c>
      <c r="CK162" s="64">
        <f>SUM(CC162:CJ162)</f>
        <v>2.4970533513468287</v>
      </c>
      <c r="CL162" s="36"/>
    </row>
    <row r="163" spans="2:90" x14ac:dyDescent="0.65">
      <c r="B163" s="45">
        <v>44017</v>
      </c>
      <c r="C163" s="39">
        <f t="shared" si="65"/>
        <v>240</v>
      </c>
      <c r="D163" s="47">
        <v>19522</v>
      </c>
      <c r="E163" s="52">
        <f t="shared" si="62"/>
        <v>3.942532171159454E-2</v>
      </c>
      <c r="F163" s="39">
        <f t="shared" si="63"/>
        <v>4877</v>
      </c>
      <c r="G163" s="47">
        <v>495164</v>
      </c>
      <c r="H163" s="47">
        <f t="shared" si="66"/>
        <v>0</v>
      </c>
      <c r="I163" s="47">
        <v>977</v>
      </c>
      <c r="J163" s="53">
        <f t="shared" si="67"/>
        <v>5.0046101833828502E-2</v>
      </c>
      <c r="Y163" s="48"/>
      <c r="Z163" s="51">
        <f>Z162+$AA$41</f>
        <v>108.0000000000002</v>
      </c>
      <c r="AA163" s="25">
        <f>AA162+AB163*$AA$41</f>
        <v>18.138709487304965</v>
      </c>
      <c r="AB163" s="26">
        <f>-$AC$35*AA162*AC162</f>
        <v>-7.777232120170637E-7</v>
      </c>
      <c r="AC163" s="25">
        <f>AC162+AD163*$AA$41</f>
        <v>2.323538528764979E-6</v>
      </c>
      <c r="AD163" s="27">
        <f>$AC$35*AA162*AC162-$AC$36*AC162</f>
        <v>-5.9432267920796869E-7</v>
      </c>
      <c r="AE163" s="33"/>
      <c r="AF163" s="51">
        <f>AF162+$AG$41</f>
        <v>44.399999999999942</v>
      </c>
      <c r="AG163" s="80">
        <f>AG162+AH163*$AG$41</f>
        <v>7.5455631547123287</v>
      </c>
      <c r="AH163" s="26">
        <f>-$AI$35*AG162*AI162</f>
        <v>-0.23359335174201734</v>
      </c>
      <c r="AI163" s="25">
        <f>AI162+AJ163*$AG$41</f>
        <v>1.2904555246041245</v>
      </c>
      <c r="AJ163" s="27">
        <f>$AI$35*AG162*AI162-$AI$36*AI162</f>
        <v>-0.45142324757525865</v>
      </c>
      <c r="AK163" s="36"/>
      <c r="AL163" s="51">
        <f>AL162+$AM$41</f>
        <v>60</v>
      </c>
      <c r="AM163" s="25">
        <f>AM162+AN163*$AM$41</f>
        <v>44.812163894890205</v>
      </c>
      <c r="AN163" s="26">
        <f>-$AO$35*AM162*AO162</f>
        <v>-0.72216169323496227</v>
      </c>
      <c r="AO163" s="25">
        <f>AO162+AP163*$AM$41</f>
        <v>0.93837081756866869</v>
      </c>
      <c r="AP163" s="27">
        <f>$AO$35*AM162*AO162-$AO$36*AO162</f>
        <v>0.10046480144137571</v>
      </c>
      <c r="AQ163" s="5"/>
      <c r="AR163" s="51">
        <f>AR162+$AS$41</f>
        <v>28.79999999999993</v>
      </c>
      <c r="AS163" s="25">
        <f>AS162+AT163*$AS$41</f>
        <v>49.523165566296534</v>
      </c>
      <c r="AT163" s="26">
        <f>-$AU$35*AS162*AU162</f>
        <v>-0.33495637605532647</v>
      </c>
      <c r="AU163" s="25">
        <f>AU162+AV163*$AS$41</f>
        <v>0.3120580117530069</v>
      </c>
      <c r="AV163" s="27">
        <f>$AU$35*AS162*AU162-$AU$36*AU162</f>
        <v>0.2180832631911136</v>
      </c>
      <c r="AW163" s="30"/>
      <c r="AX163" s="19">
        <f>AX162+$AS$41</f>
        <v>28.79999999999993</v>
      </c>
      <c r="AY163" s="25"/>
      <c r="AZ163" s="26"/>
      <c r="BA163" s="63"/>
      <c r="BB163" s="27"/>
      <c r="BC163" s="36"/>
      <c r="BD163" s="19">
        <f>BD162+$BE$41</f>
        <v>23.999999999999947</v>
      </c>
      <c r="BE163" s="25"/>
      <c r="BF163" s="26"/>
      <c r="BG163" s="25"/>
      <c r="BH163" s="27"/>
      <c r="BI163" s="74"/>
      <c r="BJ163" s="19">
        <f>BJ162+$BK$41</f>
        <v>55.200000000000088</v>
      </c>
      <c r="BK163" s="25"/>
      <c r="BL163" s="26"/>
      <c r="BM163" s="25"/>
      <c r="BN163" s="27"/>
      <c r="BO163" s="74"/>
      <c r="BP163" s="19">
        <f>BP162+$BK$41</f>
        <v>55.200000000000088</v>
      </c>
      <c r="BQ163" s="25"/>
      <c r="BR163" s="26"/>
      <c r="BS163" s="25"/>
      <c r="BT163" s="27"/>
      <c r="BU163" s="100"/>
      <c r="BV163" s="19">
        <f>BV162+$BK$41</f>
        <v>55.200000000000088</v>
      </c>
      <c r="BW163" s="25"/>
      <c r="BX163" s="26"/>
      <c r="BY163" s="25"/>
      <c r="BZ163" s="27"/>
      <c r="CA163" s="33"/>
      <c r="CB163" s="21">
        <f>CB162+$AA$41</f>
        <v>108.0000000000002</v>
      </c>
      <c r="CC163" s="64">
        <f>AC166</f>
        <v>1.2480077605162898E-6</v>
      </c>
      <c r="CD163" s="64">
        <f>AI166</f>
        <v>0.89195624169166932</v>
      </c>
      <c r="CE163" s="64">
        <f>AO166</f>
        <v>1.0858132886953991</v>
      </c>
      <c r="CF163" s="25">
        <f>AU166</f>
        <v>0.53975250242578676</v>
      </c>
      <c r="CG163" s="63">
        <f>BA166</f>
        <v>0</v>
      </c>
      <c r="CH163" s="63">
        <f>BG166</f>
        <v>0</v>
      </c>
      <c r="CI163" s="63">
        <f>BM166</f>
        <v>0</v>
      </c>
      <c r="CJ163" s="63">
        <f>BS166</f>
        <v>0</v>
      </c>
      <c r="CK163" s="64">
        <f>SUM(CC163:CJ163)</f>
        <v>2.5175232808206154</v>
      </c>
      <c r="CL163" s="36"/>
    </row>
    <row r="164" spans="2:90" x14ac:dyDescent="0.65">
      <c r="B164" s="45">
        <v>44018</v>
      </c>
      <c r="C164" s="39">
        <f t="shared" si="65"/>
        <v>253</v>
      </c>
      <c r="D164" s="47">
        <v>19775</v>
      </c>
      <c r="E164" s="52">
        <f t="shared" si="62"/>
        <v>3.9558069846248635E-2</v>
      </c>
      <c r="F164" s="39">
        <f t="shared" si="63"/>
        <v>4734</v>
      </c>
      <c r="G164" s="47">
        <v>499898</v>
      </c>
      <c r="H164" s="47">
        <f t="shared" si="66"/>
        <v>0</v>
      </c>
      <c r="I164" s="47">
        <v>977</v>
      </c>
      <c r="J164" s="53">
        <f t="shared" si="67"/>
        <v>4.9405815423514542E-2</v>
      </c>
      <c r="Y164" s="48"/>
      <c r="Z164" s="51">
        <f>Z163+$AA$41</f>
        <v>108.9000000000002</v>
      </c>
      <c r="AA164" s="25">
        <f>AA163+AB164*$AA$41</f>
        <v>18.138708918334096</v>
      </c>
      <c r="AB164" s="26">
        <f>-$AC$35*AA163*AC163</f>
        <v>-6.3218985533741918E-7</v>
      </c>
      <c r="AC164" s="25">
        <f>AC163+AD164*$AA$41</f>
        <v>1.8887407541421853E-6</v>
      </c>
      <c r="AD164" s="27">
        <f>$AC$35*AA163*AC163-$AC$36*AC163</f>
        <v>-4.8310863846977069E-7</v>
      </c>
      <c r="AE164" s="33"/>
      <c r="AF164" s="51">
        <f>AF163+$AG$41</f>
        <v>44.769999999999939</v>
      </c>
      <c r="AG164" s="80">
        <f>AG163+AH164*$AG$41</f>
        <v>7.4699050045799726</v>
      </c>
      <c r="AH164" s="26">
        <f>-$AI$35*AG163*AI163</f>
        <v>-0.20448148684420486</v>
      </c>
      <c r="AI164" s="25">
        <f>AI163+AJ164*$AG$41</f>
        <v>1.141703459007823</v>
      </c>
      <c r="AJ164" s="27">
        <f>$AI$35*AG163*AI163-$AI$36*AI163</f>
        <v>-0.40203260971973365</v>
      </c>
      <c r="AK164" s="36"/>
      <c r="AL164" s="51">
        <f>AL163+$AM$41</f>
        <v>60.5</v>
      </c>
      <c r="AM164" s="25">
        <f>AM163+AN164*$AM$41</f>
        <v>44.433710053050582</v>
      </c>
      <c r="AN164" s="26">
        <f>-$AO$35*AM163*AO163</f>
        <v>-0.75690768367924732</v>
      </c>
      <c r="AO164" s="25">
        <f>AO163+AP164*$AM$41</f>
        <v>0.98839487325925834</v>
      </c>
      <c r="AP164" s="27">
        <f>$AO$35*AM163*AO163-$AO$36*AO163</f>
        <v>0.10004811138117931</v>
      </c>
      <c r="AQ164" s="5"/>
      <c r="AR164" s="51">
        <f>AR163+$AS$41</f>
        <v>29.039999999999928</v>
      </c>
      <c r="AS164" s="25">
        <f>AS163+AT164*$AS$41</f>
        <v>49.426731978662772</v>
      </c>
      <c r="AT164" s="26">
        <f>-$AU$35*AS163*AU163</f>
        <v>-0.40180661514067018</v>
      </c>
      <c r="AU164" s="25">
        <f>AU163+AV164*$AS$41</f>
        <v>0.37478933411744297</v>
      </c>
      <c r="AV164" s="27">
        <f>$AU$35*AS163*AU163-$AU$36*AU163</f>
        <v>0.26138050985181704</v>
      </c>
      <c r="AW164" s="30"/>
      <c r="AX164" s="19">
        <f>AX163+$AS$41</f>
        <v>29.039999999999928</v>
      </c>
      <c r="AY164" s="25"/>
      <c r="AZ164" s="26"/>
      <c r="BA164" s="63"/>
      <c r="BB164" s="27"/>
      <c r="BC164" s="36"/>
      <c r="BD164" s="19">
        <f>BD163+$BE$41</f>
        <v>24.199999999999946</v>
      </c>
      <c r="BE164" s="25"/>
      <c r="BF164" s="26"/>
      <c r="BG164" s="25"/>
      <c r="BH164" s="27"/>
      <c r="BI164" s="74"/>
      <c r="BJ164" s="19">
        <f>BJ163+$BK$41</f>
        <v>55.660000000000089</v>
      </c>
      <c r="BK164" s="25"/>
      <c r="BL164" s="26"/>
      <c r="BM164" s="25"/>
      <c r="BN164" s="27"/>
      <c r="BO164" s="74"/>
      <c r="BP164" s="19">
        <f>BP163+$BK$41</f>
        <v>55.660000000000089</v>
      </c>
      <c r="BQ164" s="25"/>
      <c r="BR164" s="26"/>
      <c r="BS164" s="25"/>
      <c r="BT164" s="27"/>
      <c r="BU164" s="100"/>
      <c r="BV164" s="19">
        <f>BV163+$BK$41</f>
        <v>55.660000000000089</v>
      </c>
      <c r="BW164" s="25"/>
      <c r="BX164" s="26"/>
      <c r="BY164" s="25"/>
      <c r="BZ164" s="27"/>
      <c r="CA164" s="33"/>
      <c r="CB164" s="21">
        <f>CB163+$AA$41</f>
        <v>108.9000000000002</v>
      </c>
      <c r="CC164" s="64">
        <f>AC167</f>
        <v>1.0144712620405391E-6</v>
      </c>
      <c r="CD164" s="64">
        <f>AI167</f>
        <v>0.78775352850532254</v>
      </c>
      <c r="CE164" s="64">
        <f>AO167</f>
        <v>1.1321171075874594</v>
      </c>
      <c r="CF164" s="25">
        <f>AU167</f>
        <v>0.64707562640596572</v>
      </c>
      <c r="CG164" s="63">
        <f>BA167</f>
        <v>0</v>
      </c>
      <c r="CH164" s="63">
        <f>BG167</f>
        <v>0</v>
      </c>
      <c r="CI164" s="63">
        <f>BM167</f>
        <v>0</v>
      </c>
      <c r="CJ164" s="63">
        <f>BS167</f>
        <v>0</v>
      </c>
      <c r="CK164" s="64">
        <f>SUM(CC164:CJ164)</f>
        <v>2.5669472769700099</v>
      </c>
      <c r="CL164" s="75">
        <f>P53</f>
        <v>44130</v>
      </c>
    </row>
    <row r="165" spans="2:90" x14ac:dyDescent="0.65">
      <c r="B165" s="45">
        <v>44019</v>
      </c>
      <c r="C165" s="39">
        <f t="shared" si="65"/>
        <v>206</v>
      </c>
      <c r="D165" s="47">
        <v>19981</v>
      </c>
      <c r="E165" s="52">
        <f t="shared" si="62"/>
        <v>3.917896912310561E-2</v>
      </c>
      <c r="F165" s="39">
        <f t="shared" si="63"/>
        <v>10095</v>
      </c>
      <c r="G165" s="47">
        <v>509993</v>
      </c>
      <c r="H165" s="47">
        <f t="shared" si="66"/>
        <v>1</v>
      </c>
      <c r="I165" s="47">
        <v>978</v>
      </c>
      <c r="J165" s="53">
        <f t="shared" si="67"/>
        <v>4.8946499174215508E-2</v>
      </c>
      <c r="Y165" s="48"/>
      <c r="Z165" s="51">
        <f>Z164+$AA$41</f>
        <v>109.80000000000021</v>
      </c>
      <c r="AA165" s="25">
        <f>AA164+AB165*$AA$41</f>
        <v>18.138708455833292</v>
      </c>
      <c r="AB165" s="26">
        <f>-$AC$35*AA164*AC164</f>
        <v>-5.1388978142369875E-7</v>
      </c>
      <c r="AC165" s="25">
        <f>AC164+AD165*$AA$41</f>
        <v>1.5353055516340902E-6</v>
      </c>
      <c r="AD165" s="27">
        <f>$AC$35*AA164*AC164-$AC$36*AC164</f>
        <v>-3.9270578056455018E-7</v>
      </c>
      <c r="AE165" s="33"/>
      <c r="AF165" s="51">
        <f>AF164+$AG$41</f>
        <v>45.139999999999937</v>
      </c>
      <c r="AG165" s="80">
        <f>AG164+AH165*$AG$41</f>
        <v>7.4036392092903656</v>
      </c>
      <c r="AH165" s="26">
        <f>-$AI$35*AG164*AI164</f>
        <v>-0.17909674402596487</v>
      </c>
      <c r="AI165" s="25">
        <f>AI164+AJ165*$AG$41</f>
        <v>1.0094270227759696</v>
      </c>
      <c r="AJ165" s="27">
        <f>$AI$35*AG164*AI164-$AI$36*AI164</f>
        <v>-0.35750388170771186</v>
      </c>
      <c r="AK165" s="36"/>
      <c r="AL165" s="51">
        <f>AL164+$AM$41</f>
        <v>61</v>
      </c>
      <c r="AM165" s="25">
        <f>AM164+AN165*$AM$41</f>
        <v>44.038447592103672</v>
      </c>
      <c r="AN165" s="26">
        <f>-$AO$35*AM164*AO164</f>
        <v>-0.79052492189382406</v>
      </c>
      <c r="AO165" s="25">
        <f>AO164+AP165*$AM$41</f>
        <v>1.0377191285654299</v>
      </c>
      <c r="AP165" s="27">
        <f>$AO$35*AM164*AO164-$AO$36*AO164</f>
        <v>9.8648510612343254E-2</v>
      </c>
      <c r="AQ165" s="5"/>
      <c r="AR165" s="51">
        <f>AR164+$AS$41</f>
        <v>29.279999999999927</v>
      </c>
      <c r="AS165" s="25">
        <f>AS164+AT165*$AS$41</f>
        <v>49.311138399995656</v>
      </c>
      <c r="AT165" s="26">
        <f>-$AU$35*AS164*AU164</f>
        <v>-0.48163991111299298</v>
      </c>
      <c r="AU165" s="25">
        <f>AU164+AV165*$AS$41</f>
        <v>0.44990566469987747</v>
      </c>
      <c r="AV165" s="27">
        <f>$AU$35*AS164*AU164-$AU$36*AU164</f>
        <v>0.31298471076014367</v>
      </c>
      <c r="AW165" s="30"/>
      <c r="AX165" s="19">
        <f>AX164+$AS$41</f>
        <v>29.279999999999927</v>
      </c>
      <c r="AY165" s="25"/>
      <c r="AZ165" s="26"/>
      <c r="BA165" s="63"/>
      <c r="BB165" s="27"/>
      <c r="BC165" s="36"/>
      <c r="BD165" s="19">
        <f>BD164+$BE$41</f>
        <v>24.399999999999945</v>
      </c>
      <c r="BE165" s="25"/>
      <c r="BF165" s="26"/>
      <c r="BG165" s="25"/>
      <c r="BH165" s="27"/>
      <c r="BI165" s="74"/>
      <c r="BJ165" s="19">
        <f>BJ164+$BK$41</f>
        <v>56.12000000000009</v>
      </c>
      <c r="BK165" s="25"/>
      <c r="BL165" s="26"/>
      <c r="BM165" s="25"/>
      <c r="BN165" s="27"/>
      <c r="BO165" s="74"/>
      <c r="BP165" s="19">
        <f>BP164+$BK$41</f>
        <v>56.12000000000009</v>
      </c>
      <c r="BQ165" s="25"/>
      <c r="BR165" s="26"/>
      <c r="BS165" s="25"/>
      <c r="BT165" s="27"/>
      <c r="BU165" s="100"/>
      <c r="BV165" s="19">
        <f>BV164+$BK$41</f>
        <v>56.12000000000009</v>
      </c>
      <c r="BW165" s="25"/>
      <c r="BX165" s="26"/>
      <c r="BY165" s="25"/>
      <c r="BZ165" s="27"/>
      <c r="CA165" s="33"/>
      <c r="CB165" s="21">
        <f>CB164+$AA$41</f>
        <v>109.80000000000021</v>
      </c>
      <c r="CC165" s="64">
        <f>AC168</f>
        <v>8.2463584670101264E-7</v>
      </c>
      <c r="CD165" s="64">
        <f>AI168</f>
        <v>0.69541268566024816</v>
      </c>
      <c r="CE165" s="64">
        <f>AO168</f>
        <v>1.1760515377836176</v>
      </c>
      <c r="CF165" s="25">
        <f>AU168</f>
        <v>0.77506991119469193</v>
      </c>
      <c r="CG165" s="63">
        <f>BA168</f>
        <v>0</v>
      </c>
      <c r="CH165" s="63">
        <f>BG168</f>
        <v>0</v>
      </c>
      <c r="CI165" s="63">
        <f>BM168</f>
        <v>0</v>
      </c>
      <c r="CJ165" s="63">
        <f>BS168</f>
        <v>0</v>
      </c>
      <c r="CK165" s="64">
        <f>SUM(CC165:CJ165)</f>
        <v>2.6465349592744043</v>
      </c>
      <c r="CL165" s="36"/>
    </row>
    <row r="166" spans="2:90" x14ac:dyDescent="0.65">
      <c r="B166" s="45">
        <v>44020</v>
      </c>
      <c r="C166" s="39">
        <f t="shared" si="65"/>
        <v>193</v>
      </c>
      <c r="D166" s="47">
        <v>20174</v>
      </c>
      <c r="E166" s="52">
        <f t="shared" si="62"/>
        <v>3.8930163447251115E-2</v>
      </c>
      <c r="F166" s="39">
        <f t="shared" si="63"/>
        <v>8217</v>
      </c>
      <c r="G166" s="47">
        <v>518210</v>
      </c>
      <c r="H166" s="47">
        <f t="shared" si="66"/>
        <v>2</v>
      </c>
      <c r="I166" s="47">
        <v>980</v>
      </c>
      <c r="J166" s="53">
        <f t="shared" si="67"/>
        <v>4.8577376821651634E-2</v>
      </c>
      <c r="Y166" s="48"/>
      <c r="Z166" s="51">
        <f>Z165+$AA$41</f>
        <v>110.70000000000022</v>
      </c>
      <c r="AA166" s="25">
        <f>AA165+AB166*$AA$41</f>
        <v>18.138708079879084</v>
      </c>
      <c r="AB166" s="26">
        <f>-$AC$35*AA165*AC165</f>
        <v>-4.1772689687569605E-7</v>
      </c>
      <c r="AC166" s="25">
        <f>AC165+AD166*$AA$41</f>
        <v>1.2480077605162898E-6</v>
      </c>
      <c r="AD166" s="27">
        <f>$AC$35*AA165*AC165-$AC$36*AC165</f>
        <v>-3.1921976790866722E-7</v>
      </c>
      <c r="AE166" s="33"/>
      <c r="AF166" s="51">
        <f>AF165+$AG$41</f>
        <v>45.509999999999934</v>
      </c>
      <c r="AG166" s="80">
        <f>AG165+AH166*$AG$41</f>
        <v>7.3455706311139251</v>
      </c>
      <c r="AH166" s="26">
        <f>-$AI$35*AG165*AI165</f>
        <v>-0.15694210317956955</v>
      </c>
      <c r="AI166" s="25">
        <f>AI165+AJ166*$AG$41</f>
        <v>0.89195624169166932</v>
      </c>
      <c r="AJ166" s="27">
        <f>$AI$35*AG165*AI165-$AI$36*AI165</f>
        <v>-0.31748859752513614</v>
      </c>
      <c r="AK166" s="36"/>
      <c r="AL166" s="51">
        <f>AL165+$AM$41</f>
        <v>61.5</v>
      </c>
      <c r="AM166" s="25">
        <f>AM165+AN166*$AM$41</f>
        <v>43.627151736975804</v>
      </c>
      <c r="AN166" s="26">
        <f>-$AO$35*AM165*AO165</f>
        <v>-0.82259171025573907</v>
      </c>
      <c r="AO166" s="25">
        <f>AO165+AP166*$AM$41</f>
        <v>1.0858132886953991</v>
      </c>
      <c r="AP166" s="27">
        <f>$AO$35*AM165*AO165-$AO$36*AO165</f>
        <v>9.6188320259938176E-2</v>
      </c>
      <c r="AQ166" s="5"/>
      <c r="AR166" s="51">
        <f>AR165+$AS$41</f>
        <v>29.519999999999925</v>
      </c>
      <c r="AS166" s="25">
        <f>AS165+AT166*$AS$41</f>
        <v>49.172701750482162</v>
      </c>
      <c r="AT166" s="26">
        <f>-$AU$35*AS165*AU165</f>
        <v>-0.57681937297290009</v>
      </c>
      <c r="AU166" s="25">
        <f>AU165+AV166*$AS$41</f>
        <v>0.53975250242578676</v>
      </c>
      <c r="AV166" s="27">
        <f>$AU$35*AS165*AU165-$AU$36*AU165</f>
        <v>0.37436182385795524</v>
      </c>
      <c r="AW166" s="30"/>
      <c r="AX166" s="19">
        <f>AX165+$AS$41</f>
        <v>29.519999999999925</v>
      </c>
      <c r="AY166" s="25"/>
      <c r="AZ166" s="26"/>
      <c r="BA166" s="63"/>
      <c r="BB166" s="27"/>
      <c r="BC166" s="36"/>
      <c r="BD166" s="19">
        <f>BD165+$BE$41</f>
        <v>24.599999999999945</v>
      </c>
      <c r="BE166" s="25"/>
      <c r="BF166" s="26"/>
      <c r="BG166" s="25"/>
      <c r="BH166" s="27"/>
      <c r="BI166" s="74"/>
      <c r="BJ166" s="19">
        <f>BJ165+$BK$41</f>
        <v>56.580000000000091</v>
      </c>
      <c r="BK166" s="25"/>
      <c r="BL166" s="26"/>
      <c r="BM166" s="25"/>
      <c r="BN166" s="27"/>
      <c r="BO166" s="74"/>
      <c r="BP166" s="19">
        <f>BP165+$BK$41</f>
        <v>56.580000000000091</v>
      </c>
      <c r="BQ166" s="25"/>
      <c r="BR166" s="26"/>
      <c r="BS166" s="25"/>
      <c r="BT166" s="27"/>
      <c r="BU166" s="100"/>
      <c r="BV166" s="19">
        <f>BV165+$BK$41</f>
        <v>56.580000000000091</v>
      </c>
      <c r="BW166" s="25"/>
      <c r="BX166" s="26"/>
      <c r="BY166" s="25"/>
      <c r="BZ166" s="27"/>
      <c r="CA166" s="33"/>
      <c r="CB166" s="21">
        <f>CB165+$AA$41</f>
        <v>110.70000000000022</v>
      </c>
      <c r="CC166" s="64">
        <f>AC169</f>
        <v>6.7032384484794526E-7</v>
      </c>
      <c r="CD166" s="64">
        <f>AI169</f>
        <v>0.6136548231351584</v>
      </c>
      <c r="CE166" s="64">
        <f>AO169</f>
        <v>1.2170319246516708</v>
      </c>
      <c r="CF166" s="25">
        <f>AU169</f>
        <v>0.92742497818663083</v>
      </c>
      <c r="CG166" s="63">
        <f>BA169</f>
        <v>0</v>
      </c>
      <c r="CH166" s="63">
        <f>BG169</f>
        <v>0</v>
      </c>
      <c r="CI166" s="63">
        <f>BM169</f>
        <v>0</v>
      </c>
      <c r="CJ166" s="63">
        <f>BS169</f>
        <v>0</v>
      </c>
      <c r="CK166" s="64">
        <f>SUM(CC166:CJ166)</f>
        <v>2.7581123962973049</v>
      </c>
      <c r="CL166" s="36"/>
    </row>
    <row r="167" spans="2:90" x14ac:dyDescent="0.65">
      <c r="B167" s="45">
        <v>44021</v>
      </c>
      <c r="C167" s="39">
        <f t="shared" si="65"/>
        <v>197</v>
      </c>
      <c r="D167" s="47">
        <v>20371</v>
      </c>
      <c r="E167" s="52">
        <f t="shared" si="62"/>
        <v>3.8614642135472547E-2</v>
      </c>
      <c r="F167" s="39">
        <f t="shared" si="63"/>
        <v>9336</v>
      </c>
      <c r="G167" s="47">
        <v>527546</v>
      </c>
      <c r="H167" s="47">
        <f t="shared" si="66"/>
        <v>1</v>
      </c>
      <c r="I167" s="47">
        <v>981</v>
      </c>
      <c r="J167" s="53">
        <f t="shared" si="67"/>
        <v>4.8156693338569534E-2</v>
      </c>
      <c r="Y167" s="48"/>
      <c r="Z167" s="51">
        <f>Z166+$AA$41</f>
        <v>111.60000000000022</v>
      </c>
      <c r="AA167" s="25">
        <f>AA166+AB167*$AA$41</f>
        <v>18.138707774276231</v>
      </c>
      <c r="AB167" s="26">
        <f>-$AC$35*AA166*AC166</f>
        <v>-3.3955872674142942E-7</v>
      </c>
      <c r="AC167" s="25">
        <f>AC166+AD167*$AA$41</f>
        <v>1.0144712620405391E-6</v>
      </c>
      <c r="AD167" s="27">
        <f>$AC$35*AA166*AC166-$AC$36*AC166</f>
        <v>-2.5948499830638962E-7</v>
      </c>
      <c r="AE167" s="33"/>
      <c r="AF167" s="51">
        <f>AF166+$AG$41</f>
        <v>45.879999999999932</v>
      </c>
      <c r="AG167" s="80">
        <f>AG166+AH167*$AG$41</f>
        <v>7.2946621538700906</v>
      </c>
      <c r="AH167" s="26">
        <f>-$AI$35*AG166*AI166</f>
        <v>-0.13759047903739069</v>
      </c>
      <c r="AI167" s="25">
        <f>AI166+AJ167*$AG$41</f>
        <v>0.78775352850532254</v>
      </c>
      <c r="AJ167" s="27">
        <f>$AI$35*AG166*AI166-$AI$36*AI166</f>
        <v>-0.28162895455769388</v>
      </c>
      <c r="AK167" s="36"/>
      <c r="AL167" s="51">
        <f>AL166+$AM$41</f>
        <v>62</v>
      </c>
      <c r="AM167" s="25">
        <f>AM166+AN167*$AM$41</f>
        <v>43.200813267040353</v>
      </c>
      <c r="AN167" s="26">
        <f>-$AO$35*AM166*AO166</f>
        <v>-0.85267693987089999</v>
      </c>
      <c r="AO167" s="25">
        <f>AO166+AP167*$AM$41</f>
        <v>1.1321171075874594</v>
      </c>
      <c r="AP167" s="27">
        <f>$AO$35*AM166*AO166-$AO$36*AO166</f>
        <v>9.2607637784120733E-2</v>
      </c>
      <c r="AQ167" s="5"/>
      <c r="AR167" s="51">
        <f>AR166+$AS$41</f>
        <v>29.759999999999923</v>
      </c>
      <c r="AS167" s="25">
        <f>AS166+AT167*$AS$41</f>
        <v>49.007085356239998</v>
      </c>
      <c r="AT167" s="26">
        <f>-$AU$35*AS166*AU166</f>
        <v>-0.69006830934234986</v>
      </c>
      <c r="AU167" s="25">
        <f>AU166+AV167*$AS$41</f>
        <v>0.64707562640596572</v>
      </c>
      <c r="AV167" s="27">
        <f>$AU$35*AS166*AU166-$AU$36*AU166</f>
        <v>0.44717968325074581</v>
      </c>
      <c r="AW167" s="30"/>
      <c r="AX167" s="19">
        <f>AX166+$AS$41</f>
        <v>29.759999999999923</v>
      </c>
      <c r="AY167" s="25"/>
      <c r="AZ167" s="26"/>
      <c r="BA167" s="63"/>
      <c r="BB167" s="27"/>
      <c r="BC167" s="36"/>
      <c r="BD167" s="19">
        <f>BD166+$BE$41</f>
        <v>24.799999999999944</v>
      </c>
      <c r="BE167" s="25"/>
      <c r="BF167" s="26"/>
      <c r="BG167" s="25"/>
      <c r="BH167" s="27"/>
      <c r="BI167" s="74"/>
      <c r="BJ167" s="19">
        <f>BJ166+$BK$41</f>
        <v>57.040000000000092</v>
      </c>
      <c r="BK167" s="25"/>
      <c r="BL167" s="26"/>
      <c r="BM167" s="25"/>
      <c r="BN167" s="27"/>
      <c r="BO167" s="74"/>
      <c r="BP167" s="19">
        <f>BP166+$BK$41</f>
        <v>57.040000000000092</v>
      </c>
      <c r="BQ167" s="25"/>
      <c r="BR167" s="26"/>
      <c r="BS167" s="25"/>
      <c r="BT167" s="27"/>
      <c r="BU167" s="100"/>
      <c r="BV167" s="19">
        <f>BV166+$BK$41</f>
        <v>57.040000000000092</v>
      </c>
      <c r="BW167" s="25"/>
      <c r="BX167" s="26"/>
      <c r="BY167" s="25"/>
      <c r="BZ167" s="27"/>
      <c r="CA167" s="33"/>
      <c r="CB167" s="21">
        <f>CB166+$AA$41</f>
        <v>111.60000000000022</v>
      </c>
      <c r="CC167" s="64">
        <f>AC170</f>
        <v>5.4488785233192981E-7</v>
      </c>
      <c r="CD167" s="64">
        <f>AI170</f>
        <v>0.54132223267723178</v>
      </c>
      <c r="CE167" s="64">
        <f>AO170</f>
        <v>1.2544828628605058</v>
      </c>
      <c r="CF167" s="25">
        <f>AU170</f>
        <v>1.1083622715713541</v>
      </c>
      <c r="CG167" s="63">
        <f>BA170</f>
        <v>0</v>
      </c>
      <c r="CH167" s="63">
        <f>BG170</f>
        <v>0</v>
      </c>
      <c r="CI167" s="63">
        <f>BM170</f>
        <v>0</v>
      </c>
      <c r="CJ167" s="63">
        <f>BS170</f>
        <v>0</v>
      </c>
      <c r="CK167" s="64">
        <f>SUM(CC167:CJ167)</f>
        <v>2.9041679119969439</v>
      </c>
      <c r="CL167" s="75">
        <f>P54</f>
        <v>44137</v>
      </c>
    </row>
    <row r="168" spans="2:90" x14ac:dyDescent="0.65">
      <c r="B168" s="45">
        <v>44022</v>
      </c>
      <c r="C168" s="39">
        <f t="shared" si="65"/>
        <v>348</v>
      </c>
      <c r="D168" s="47">
        <v>20719</v>
      </c>
      <c r="E168" s="52">
        <f t="shared" si="62"/>
        <v>3.8339338022357061E-2</v>
      </c>
      <c r="F168" s="39">
        <f t="shared" si="63"/>
        <v>12865</v>
      </c>
      <c r="G168" s="47">
        <v>540411</v>
      </c>
      <c r="H168" s="47">
        <f t="shared" si="66"/>
        <v>1</v>
      </c>
      <c r="I168" s="47">
        <v>982</v>
      </c>
      <c r="J168" s="53">
        <f t="shared" si="67"/>
        <v>4.7396109850861526E-2</v>
      </c>
      <c r="Y168" s="48"/>
      <c r="Z168" s="51">
        <f>Z167+$AA$41</f>
        <v>112.50000000000023</v>
      </c>
      <c r="AA168" s="25">
        <f>AA167+AB168*$AA$41</f>
        <v>18.13870752586006</v>
      </c>
      <c r="AB168" s="26">
        <f>-$AC$35*AA167*AC167</f>
        <v>-2.760179665133182E-7</v>
      </c>
      <c r="AC168" s="25">
        <f>AC167+AD168*$AA$41</f>
        <v>8.2463584670101264E-7</v>
      </c>
      <c r="AD168" s="27">
        <f>$AC$35*AA167*AC167-$AC$36*AC167</f>
        <v>-2.1092823926614052E-7</v>
      </c>
      <c r="AE168" s="33"/>
      <c r="AF168" s="51">
        <f>AF167+$AG$41</f>
        <v>46.249999999999929</v>
      </c>
      <c r="AG168" s="80">
        <f>AG167+AH168*$AG$41</f>
        <v>7.2500126581080897</v>
      </c>
      <c r="AH168" s="26">
        <f>-$AI$35*AG167*AI167</f>
        <v>-0.1206743128702734</v>
      </c>
      <c r="AI168" s="25">
        <f>AI167+AJ168*$AG$41</f>
        <v>0.69541268566024816</v>
      </c>
      <c r="AJ168" s="27">
        <f>$AI$35*AG167*AI167-$AI$36*AI167</f>
        <v>-0.24956984552722816</v>
      </c>
      <c r="AK168" s="36"/>
      <c r="AL168" s="51">
        <f>AL167+$AM$41</f>
        <v>62.5</v>
      </c>
      <c r="AM168" s="25">
        <f>AM167+AN168*$AM$41</f>
        <v>42.760637849188583</v>
      </c>
      <c r="AN168" s="26">
        <f>-$AO$35*AM167*AO167</f>
        <v>-0.880350835703538</v>
      </c>
      <c r="AO168" s="25">
        <f>AO167+AP168*$AM$41</f>
        <v>1.1760515377836176</v>
      </c>
      <c r="AP168" s="27">
        <f>$AO$35*AM167*AO167-$AO$36*AO167</f>
        <v>8.786886039231645E-2</v>
      </c>
      <c r="AQ168" s="5"/>
      <c r="AR168" s="51">
        <f>AR167+$AS$41</f>
        <v>29.999999999999922</v>
      </c>
      <c r="AS168" s="25">
        <f>AS167+AT168*$AS$41</f>
        <v>48.809206903799428</v>
      </c>
      <c r="AT168" s="26">
        <f>-$AU$35*AS167*AU167</f>
        <v>-0.82449355183571027</v>
      </c>
      <c r="AU168" s="25">
        <f>AU167+AV168*$AS$41</f>
        <v>0.77506991119469193</v>
      </c>
      <c r="AV168" s="27">
        <f>$AU$35*AS167*AU167-$AU$36*AU167</f>
        <v>0.53330951995302567</v>
      </c>
      <c r="AW168" s="30"/>
      <c r="AX168" s="19">
        <f>AX167+$AS$41</f>
        <v>29.999999999999922</v>
      </c>
      <c r="AY168" s="25"/>
      <c r="AZ168" s="26"/>
      <c r="BA168" s="63"/>
      <c r="BB168" s="27"/>
      <c r="BC168" s="36"/>
      <c r="BD168" s="19">
        <f>BD167+$BE$41</f>
        <v>24.999999999999943</v>
      </c>
      <c r="BE168" s="25"/>
      <c r="BF168" s="26"/>
      <c r="BG168" s="25"/>
      <c r="BH168" s="27"/>
      <c r="BI168" s="74"/>
      <c r="BJ168" s="19">
        <f>BJ167+$BK$41</f>
        <v>57.500000000000092</v>
      </c>
      <c r="BK168" s="25"/>
      <c r="BL168" s="26"/>
      <c r="BM168" s="25"/>
      <c r="BN168" s="27"/>
      <c r="BO168" s="74"/>
      <c r="BP168" s="19">
        <f>BP167+$BK$41</f>
        <v>57.500000000000092</v>
      </c>
      <c r="BQ168" s="25"/>
      <c r="BR168" s="26"/>
      <c r="BS168" s="25"/>
      <c r="BT168" s="27"/>
      <c r="BU168" s="100"/>
      <c r="BV168" s="19">
        <f>BV167+$BK$41</f>
        <v>57.500000000000092</v>
      </c>
      <c r="BW168" s="25"/>
      <c r="BX168" s="26"/>
      <c r="BY168" s="25"/>
      <c r="BZ168" s="27"/>
      <c r="CA168" s="33"/>
      <c r="CB168" s="21">
        <f>CB167+$AA$41</f>
        <v>112.50000000000023</v>
      </c>
      <c r="CC168" s="64">
        <f>AC171</f>
        <v>4.4292437616757572E-7</v>
      </c>
      <c r="CD168" s="64">
        <f>AI171</f>
        <v>0.47737100074039218</v>
      </c>
      <c r="CE168" s="64">
        <f>AO171</f>
        <v>1.2878541716534551</v>
      </c>
      <c r="CF168" s="25">
        <f>AU171</f>
        <v>1.3226556504382037</v>
      </c>
      <c r="CG168" s="63">
        <f>BA171</f>
        <v>0</v>
      </c>
      <c r="CH168" s="63">
        <f>BG171</f>
        <v>0</v>
      </c>
      <c r="CI168" s="63">
        <f>BM171</f>
        <v>0</v>
      </c>
      <c r="CJ168" s="63">
        <f>BS171</f>
        <v>0</v>
      </c>
      <c r="CK168" s="64">
        <f>SUM(CC168:CJ168)</f>
        <v>3.087881265756427</v>
      </c>
      <c r="CL168" s="36"/>
    </row>
    <row r="169" spans="2:90" x14ac:dyDescent="0.65">
      <c r="B169" s="45">
        <v>44023</v>
      </c>
      <c r="C169" s="39">
        <f t="shared" si="65"/>
        <v>410</v>
      </c>
      <c r="D169" s="47">
        <v>21129</v>
      </c>
      <c r="E169" s="52">
        <f t="shared" si="62"/>
        <v>3.8300903820845521E-2</v>
      </c>
      <c r="F169" s="39">
        <f t="shared" si="63"/>
        <v>11247</v>
      </c>
      <c r="G169" s="47">
        <v>551658</v>
      </c>
      <c r="H169" s="47">
        <f t="shared" si="66"/>
        <v>0</v>
      </c>
      <c r="I169" s="47">
        <v>982</v>
      </c>
      <c r="J169" s="53">
        <f t="shared" si="67"/>
        <v>4.6476406834208908E-2</v>
      </c>
      <c r="Y169" s="48"/>
      <c r="Z169" s="51">
        <f>Z168+$AA$41</f>
        <v>113.40000000000023</v>
      </c>
      <c r="AA169" s="25">
        <f>AA168+AB169*$AA$41</f>
        <v>18.138707323929374</v>
      </c>
      <c r="AB169" s="26">
        <f>-$AC$35*AA168*AC168</f>
        <v>-2.2436742657974458E-7</v>
      </c>
      <c r="AC169" s="25">
        <f>AC168+AD169*$AA$41</f>
        <v>6.7032384484794526E-7</v>
      </c>
      <c r="AD169" s="27">
        <f>$AC$35*AA168*AC168-$AC$36*AC168</f>
        <v>-1.7145777983674146E-7</v>
      </c>
      <c r="AE169" s="33"/>
      <c r="AF169" s="51">
        <f>AF168+$AG$41</f>
        <v>46.619999999999926</v>
      </c>
      <c r="AG169" s="80">
        <f>AG168+AH169*$AG$41</f>
        <v>7.2108382545968626</v>
      </c>
      <c r="AH169" s="26">
        <f>-$AI$35*AG168*AI168</f>
        <v>-0.10587676624656057</v>
      </c>
      <c r="AI169" s="25">
        <f>AI168+AJ169*$AG$41</f>
        <v>0.6136548231351584</v>
      </c>
      <c r="AJ169" s="27">
        <f>$AI$35*AG168*AI168-$AI$36*AI168</f>
        <v>-0.22096719601375608</v>
      </c>
      <c r="AK169" s="36"/>
      <c r="AL169" s="51">
        <f>AL168+$AM$41</f>
        <v>63</v>
      </c>
      <c r="AM169" s="25">
        <f>AM168+AN169*$AM$41</f>
        <v>42.308039424096265</v>
      </c>
      <c r="AN169" s="26">
        <f>-$AO$35*AM168*AO168</f>
        <v>-0.90519685018463869</v>
      </c>
      <c r="AO169" s="25">
        <f>AO168+AP169*$AM$41</f>
        <v>1.2170319246516708</v>
      </c>
      <c r="AP169" s="27">
        <f>$AO$35*AM168*AO168-$AO$36*AO168</f>
        <v>8.196077373610644E-2</v>
      </c>
      <c r="AQ169" s="5"/>
      <c r="AR169" s="51">
        <f>AR168+$AS$41</f>
        <v>30.23999999999992</v>
      </c>
      <c r="AS169" s="25">
        <f>AS168+AT169*$AS$41</f>
        <v>48.57314428639846</v>
      </c>
      <c r="AT169" s="26">
        <f>-$AU$35*AS168*AU168</f>
        <v>-0.98359423917069033</v>
      </c>
      <c r="AU169" s="25">
        <f>AU168+AV169*$AS$41</f>
        <v>0.92742497818663083</v>
      </c>
      <c r="AV169" s="27">
        <f>$AU$35*AS168*AU168-$AU$36*AU168</f>
        <v>0.63481277913307887</v>
      </c>
      <c r="AW169" s="30"/>
      <c r="AX169" s="19">
        <f>AX168+$AS$41</f>
        <v>30.23999999999992</v>
      </c>
      <c r="AY169" s="25"/>
      <c r="AZ169" s="26"/>
      <c r="BA169" s="63"/>
      <c r="BB169" s="27"/>
      <c r="BC169" s="36"/>
      <c r="BD169" s="19">
        <f>BD168+$BE$41</f>
        <v>25.199999999999942</v>
      </c>
      <c r="BE169" s="25"/>
      <c r="BF169" s="26"/>
      <c r="BG169" s="25"/>
      <c r="BH169" s="27"/>
      <c r="BI169" s="74"/>
      <c r="BJ169" s="19">
        <f>BJ168+$BK$41</f>
        <v>57.960000000000093</v>
      </c>
      <c r="BK169" s="25"/>
      <c r="BL169" s="26"/>
      <c r="BM169" s="25"/>
      <c r="BN169" s="27"/>
      <c r="BO169" s="74"/>
      <c r="BP169" s="19">
        <f>BP168+$BK$41</f>
        <v>57.960000000000093</v>
      </c>
      <c r="BQ169" s="25"/>
      <c r="BR169" s="26"/>
      <c r="BS169" s="25"/>
      <c r="BT169" s="27"/>
      <c r="BU169" s="100"/>
      <c r="BV169" s="19">
        <f>BV168+$BK$41</f>
        <v>57.960000000000093</v>
      </c>
      <c r="BW169" s="25"/>
      <c r="BX169" s="26"/>
      <c r="BY169" s="25"/>
      <c r="BZ169" s="27"/>
      <c r="CA169" s="33"/>
      <c r="CB169" s="21">
        <f>CB168+$AA$41</f>
        <v>113.40000000000023</v>
      </c>
      <c r="CC169" s="64">
        <f>AC172</f>
        <v>3.6004106483401589E-7</v>
      </c>
      <c r="CD169" s="64">
        <f>AI172</f>
        <v>0.42086293894141141</v>
      </c>
      <c r="CE169" s="64">
        <f>AO172</f>
        <v>1.3166373041571202</v>
      </c>
      <c r="CF169" s="25">
        <f>AU172</f>
        <v>1.5756244200582525</v>
      </c>
      <c r="CG169" s="63">
        <f>BA172</f>
        <v>0</v>
      </c>
      <c r="CH169" s="63">
        <f>BG172</f>
        <v>0</v>
      </c>
      <c r="CI169" s="63">
        <f>BM172</f>
        <v>0</v>
      </c>
      <c r="CJ169" s="63">
        <f>BS172</f>
        <v>0</v>
      </c>
      <c r="CK169" s="64">
        <f>SUM(CC169:CJ169)</f>
        <v>3.3131250231978493</v>
      </c>
      <c r="CL169" s="36"/>
    </row>
    <row r="170" spans="2:90" x14ac:dyDescent="0.65">
      <c r="B170" s="45">
        <v>44024</v>
      </c>
      <c r="C170" s="39">
        <f t="shared" si="65"/>
        <v>373</v>
      </c>
      <c r="D170" s="47">
        <v>21502</v>
      </c>
      <c r="E170" s="52">
        <f t="shared" si="62"/>
        <v>3.8491144280031933E-2</v>
      </c>
      <c r="F170" s="39">
        <f t="shared" si="63"/>
        <v>6964</v>
      </c>
      <c r="G170" s="47">
        <v>558622</v>
      </c>
      <c r="H170" s="47">
        <f t="shared" si="66"/>
        <v>0</v>
      </c>
      <c r="I170" s="47">
        <v>982</v>
      </c>
      <c r="J170" s="53">
        <f t="shared" si="67"/>
        <v>4.5670170216724024E-2</v>
      </c>
      <c r="Y170" s="48"/>
      <c r="Z170" s="51">
        <f>Z169+$AA$41</f>
        <v>114.30000000000024</v>
      </c>
      <c r="AA170" s="25">
        <f>AA169+AB170*$AA$41</f>
        <v>18.138707159785465</v>
      </c>
      <c r="AB170" s="26">
        <f>-$AC$35*AA169*AC169</f>
        <v>-1.8238212050921883E-7</v>
      </c>
      <c r="AC170" s="25">
        <f>AC169+AD170*$AA$41</f>
        <v>5.4488785233192981E-7</v>
      </c>
      <c r="AD170" s="27">
        <f>$AC$35*AA169*AC169-$AC$36*AC169</f>
        <v>-1.3937332501779489E-7</v>
      </c>
      <c r="AE170" s="33"/>
      <c r="AF170" s="51">
        <f>AF169+$AG$41</f>
        <v>46.989999999999924</v>
      </c>
      <c r="AG170" s="80">
        <f>AG169+AH170*$AG$41</f>
        <v>7.1764562713115856</v>
      </c>
      <c r="AH170" s="26">
        <f>-$AI$35*AG169*AI169</f>
        <v>-9.2924279149398326E-2</v>
      </c>
      <c r="AI170" s="25">
        <f>AI169+AJ170*$AG$41</f>
        <v>0.54132223267723178</v>
      </c>
      <c r="AJ170" s="27">
        <f>$AI$35*AG169*AI169-$AI$36*AI169</f>
        <v>-0.19549348772412611</v>
      </c>
      <c r="AK170" s="36"/>
      <c r="AL170" s="51">
        <f>AL169+$AM$41</f>
        <v>63.5</v>
      </c>
      <c r="AM170" s="25">
        <f>AM169+AN170*$AM$41</f>
        <v>41.844627312259348</v>
      </c>
      <c r="AN170" s="26">
        <f>-$AO$35*AM169*AO169</f>
        <v>-0.92682422367383943</v>
      </c>
      <c r="AO170" s="25">
        <f>AO169+AP170*$AM$41</f>
        <v>1.2544828628605058</v>
      </c>
      <c r="AP170" s="27">
        <f>$AO$35*AM169*AO169-$AO$36*AO169</f>
        <v>7.4901876417669988E-2</v>
      </c>
      <c r="AQ170" s="5"/>
      <c r="AR170" s="51">
        <f>AR169+$AS$41</f>
        <v>30.479999999999919</v>
      </c>
      <c r="AS170" s="25">
        <f>AS169+AT170*$AS$41</f>
        <v>48.292045095369581</v>
      </c>
      <c r="AT170" s="26">
        <f>-$AU$35*AS169*AU169</f>
        <v>-1.1712466292869981</v>
      </c>
      <c r="AU170" s="25">
        <f>AU169+AV170*$AS$41</f>
        <v>1.1083622715713541</v>
      </c>
      <c r="AV170" s="27">
        <f>$AU$35*AS169*AU169-$AU$36*AU169</f>
        <v>0.75390538910301419</v>
      </c>
      <c r="AW170" s="30"/>
      <c r="AX170" s="19">
        <f>AX169+$AS$41</f>
        <v>30.479999999999919</v>
      </c>
      <c r="AY170" s="25"/>
      <c r="AZ170" s="26"/>
      <c r="BA170" s="63"/>
      <c r="BB170" s="27"/>
      <c r="BC170" s="36"/>
      <c r="BD170" s="19">
        <f>BD169+$BE$41</f>
        <v>25.399999999999942</v>
      </c>
      <c r="BE170" s="25"/>
      <c r="BF170" s="26"/>
      <c r="BG170" s="25"/>
      <c r="BH170" s="27"/>
      <c r="BI170" s="74"/>
      <c r="BJ170" s="19">
        <f>BJ169+$BK$41</f>
        <v>58.420000000000094</v>
      </c>
      <c r="BK170" s="25"/>
      <c r="BL170" s="26"/>
      <c r="BM170" s="25"/>
      <c r="BN170" s="27"/>
      <c r="BO170" s="74"/>
      <c r="BP170" s="19">
        <f>BP169+$BK$41</f>
        <v>58.420000000000094</v>
      </c>
      <c r="BQ170" s="25"/>
      <c r="BR170" s="26"/>
      <c r="BS170" s="25"/>
      <c r="BT170" s="27"/>
      <c r="BU170" s="100"/>
      <c r="BV170" s="19">
        <f>BV169+$BK$41</f>
        <v>58.420000000000094</v>
      </c>
      <c r="BW170" s="25"/>
      <c r="BX170" s="26"/>
      <c r="BY170" s="25"/>
      <c r="BZ170" s="27"/>
      <c r="CA170" s="33"/>
      <c r="CB170" s="21">
        <f>CB169+$AA$41</f>
        <v>114.30000000000024</v>
      </c>
      <c r="CC170" s="64">
        <f>AC173</f>
        <v>2.9266749609705167E-7</v>
      </c>
      <c r="CD170" s="64">
        <f>AI173</f>
        <v>0.37095725262253154</v>
      </c>
      <c r="CE170" s="64">
        <f>AO173</f>
        <v>1.3403814019736586</v>
      </c>
      <c r="CF170" s="25">
        <f>AU173</f>
        <v>1.8730839293158721</v>
      </c>
      <c r="CG170" s="63">
        <f>BA173</f>
        <v>0</v>
      </c>
      <c r="CH170" s="63">
        <f>BG173</f>
        <v>0</v>
      </c>
      <c r="CI170" s="63">
        <f>BM173</f>
        <v>0</v>
      </c>
      <c r="CJ170" s="63">
        <f>BS173</f>
        <v>0</v>
      </c>
      <c r="CK170" s="64">
        <f>SUM(CC170:CJ170)</f>
        <v>3.5844228765795583</v>
      </c>
      <c r="CL170" s="75">
        <f>P55</f>
        <v>44144</v>
      </c>
    </row>
    <row r="171" spans="2:90" x14ac:dyDescent="0.65">
      <c r="B171" s="45">
        <v>44025</v>
      </c>
      <c r="C171" s="39">
        <f t="shared" si="65"/>
        <v>366</v>
      </c>
      <c r="D171" s="47">
        <v>21868</v>
      </c>
      <c r="E171" s="52">
        <f t="shared" si="62"/>
        <v>3.8903763531724499E-2</v>
      </c>
      <c r="F171" s="39">
        <f t="shared" si="63"/>
        <v>3483</v>
      </c>
      <c r="G171" s="47">
        <v>562105</v>
      </c>
      <c r="H171" s="47">
        <f t="shared" si="66"/>
        <v>0</v>
      </c>
      <c r="I171" s="47">
        <v>982</v>
      </c>
      <c r="J171" s="53">
        <f t="shared" si="67"/>
        <v>4.4905798426925186E-2</v>
      </c>
      <c r="Y171" s="48"/>
      <c r="Z171" s="51">
        <f>Z170+$AA$41</f>
        <v>115.20000000000024</v>
      </c>
      <c r="AA171" s="25">
        <f>AA170+AB171*$AA$41</f>
        <v>18.138707026357388</v>
      </c>
      <c r="AB171" s="26">
        <f>-$AC$35*AA170*AC170</f>
        <v>-1.4825341782559949E-7</v>
      </c>
      <c r="AC171" s="25">
        <f>AC170+AD171*$AA$41</f>
        <v>4.4292437616757572E-7</v>
      </c>
      <c r="AD171" s="27">
        <f>$AC$35*AA170*AC170-$AC$36*AC170</f>
        <v>-1.1329275129372678E-7</v>
      </c>
      <c r="AE171" s="33"/>
      <c r="AF171" s="51">
        <f>AF170+$AG$41</f>
        <v>47.359999999999921</v>
      </c>
      <c r="AG171" s="80">
        <f>AG170+AH171*$AG$41</f>
        <v>7.1462715669858543</v>
      </c>
      <c r="AH171" s="26">
        <f>-$AI$35*AG170*AI170</f>
        <v>-8.1580281961435103E-2</v>
      </c>
      <c r="AI171" s="25">
        <f>AI170+AJ171*$AG$41</f>
        <v>0.47737100074039218</v>
      </c>
      <c r="AJ171" s="27">
        <f>$AI$35*AG170*AI170-$AI$36*AI170</f>
        <v>-0.17284116739686381</v>
      </c>
      <c r="AK171" s="36"/>
      <c r="AL171" s="51">
        <f>AL170+$AM$41</f>
        <v>64</v>
      </c>
      <c r="AM171" s="25">
        <f>AM170+AN171*$AM$41</f>
        <v>41.372187001465221</v>
      </c>
      <c r="AN171" s="26">
        <f>-$AO$35*AM170*AO170</f>
        <v>-0.94488062158825237</v>
      </c>
      <c r="AO171" s="25">
        <f>AO170+AP171*$AM$41</f>
        <v>1.2878541716534551</v>
      </c>
      <c r="AP171" s="27">
        <f>$AO$35*AM170*AO170-$AO$36*AO170</f>
        <v>6.6742617585898389E-2</v>
      </c>
      <c r="AQ171" s="5"/>
      <c r="AR171" s="51">
        <f>AR170+$AS$41</f>
        <v>30.719999999999917</v>
      </c>
      <c r="AS171" s="25">
        <f>AS170+AT171*$AS$41</f>
        <v>47.958048591173025</v>
      </c>
      <c r="AT171" s="26">
        <f>-$AU$35*AS170*AU170</f>
        <v>-1.3916521008189824</v>
      </c>
      <c r="AU171" s="25">
        <f>AU170+AV171*$AS$41</f>
        <v>1.3226556504382037</v>
      </c>
      <c r="AV171" s="27">
        <f>$AU$35*AS170*AU170-$AU$36*AU170</f>
        <v>0.89288907861187305</v>
      </c>
      <c r="AW171" s="30"/>
      <c r="AX171" s="19">
        <f>AX170+$AS$41</f>
        <v>30.719999999999917</v>
      </c>
      <c r="AY171" s="25"/>
      <c r="AZ171" s="26"/>
      <c r="BA171" s="63"/>
      <c r="BB171" s="27"/>
      <c r="BC171" s="36"/>
      <c r="BD171" s="19">
        <f>BD170+$BE$41</f>
        <v>25.599999999999941</v>
      </c>
      <c r="BE171" s="25"/>
      <c r="BF171" s="26"/>
      <c r="BG171" s="25"/>
      <c r="BH171" s="27"/>
      <c r="BI171" s="74"/>
      <c r="BJ171" s="19">
        <f>BJ170+$BK$41</f>
        <v>58.880000000000095</v>
      </c>
      <c r="BK171" s="25"/>
      <c r="BL171" s="26"/>
      <c r="BM171" s="25"/>
      <c r="BN171" s="27"/>
      <c r="BO171" s="74"/>
      <c r="BP171" s="19">
        <f>BP170+$BK$41</f>
        <v>58.880000000000095</v>
      </c>
      <c r="BQ171" s="25"/>
      <c r="BR171" s="26"/>
      <c r="BS171" s="25"/>
      <c r="BT171" s="27"/>
      <c r="BU171" s="100"/>
      <c r="BV171" s="19">
        <f>BV170+$BK$41</f>
        <v>58.880000000000095</v>
      </c>
      <c r="BW171" s="25"/>
      <c r="BX171" s="26"/>
      <c r="BY171" s="25"/>
      <c r="BZ171" s="27"/>
      <c r="CA171" s="33"/>
      <c r="CB171" s="21">
        <f>CB170+$AA$41</f>
        <v>115.20000000000024</v>
      </c>
      <c r="CC171" s="64">
        <f>AC174</f>
        <v>2.3790137157212817E-7</v>
      </c>
      <c r="CD171" s="64">
        <f>AI174</f>
        <v>0.32690224633036635</v>
      </c>
      <c r="CE171" s="64">
        <f>AO174</f>
        <v>1.3587081551232829</v>
      </c>
      <c r="CF171" s="25">
        <f>AU174</f>
        <v>2.221234679559593</v>
      </c>
      <c r="CG171" s="63">
        <f>BA174</f>
        <v>0</v>
      </c>
      <c r="CH171" s="63">
        <f>BG174</f>
        <v>0</v>
      </c>
      <c r="CI171" s="63">
        <f>BM174</f>
        <v>0</v>
      </c>
      <c r="CJ171" s="63">
        <f>BS174</f>
        <v>0</v>
      </c>
      <c r="CK171" s="64">
        <f>SUM(CC171:CJ171)</f>
        <v>3.9068453189146135</v>
      </c>
      <c r="CL171" s="36"/>
    </row>
    <row r="172" spans="2:90" x14ac:dyDescent="0.65">
      <c r="B172" s="45">
        <v>44026</v>
      </c>
      <c r="C172" s="39">
        <f t="shared" si="65"/>
        <v>352</v>
      </c>
      <c r="D172" s="47">
        <v>22220</v>
      </c>
      <c r="E172" s="52">
        <f t="shared" si="62"/>
        <v>3.8681689042393184E-2</v>
      </c>
      <c r="F172" s="39">
        <f t="shared" si="63"/>
        <v>12327</v>
      </c>
      <c r="G172" s="47">
        <v>574432</v>
      </c>
      <c r="H172" s="47">
        <f t="shared" si="66"/>
        <v>0</v>
      </c>
      <c r="I172" s="47">
        <v>982</v>
      </c>
      <c r="J172" s="53">
        <f t="shared" si="67"/>
        <v>4.4194419441944195E-2</v>
      </c>
      <c r="Y172" s="48"/>
      <c r="Z172" s="51">
        <f>Z171+$AA$41</f>
        <v>116.10000000000025</v>
      </c>
      <c r="AA172" s="25">
        <f>AA171+AB172*$AA$41</f>
        <v>18.13870691789737</v>
      </c>
      <c r="AB172" s="26">
        <f>-$AC$35*AA171*AC171</f>
        <v>-1.2051113241203652E-7</v>
      </c>
      <c r="AC172" s="25">
        <f>AC171+AD172*$AA$41</f>
        <v>3.6004106483401589E-7</v>
      </c>
      <c r="AD172" s="27">
        <f>$AC$35*AA171*AC171-$AC$36*AC171</f>
        <v>-9.2092568148399826E-8</v>
      </c>
      <c r="AE172" s="33"/>
      <c r="AF172" s="51">
        <f>AF171+$AG$41</f>
        <v>47.729999999999919</v>
      </c>
      <c r="AG172" s="80">
        <f>AG171+AH172*$AG$41</f>
        <v>7.119764811756081</v>
      </c>
      <c r="AH172" s="26">
        <f>-$AI$35*AG171*AI171</f>
        <v>-7.1639878999387605E-2</v>
      </c>
      <c r="AI172" s="25">
        <f>AI171+AJ172*$AG$41</f>
        <v>0.42086293894141141</v>
      </c>
      <c r="AJ172" s="27">
        <f>$AI$35*AG171*AI171-$AI$36*AI171</f>
        <v>-0.15272449134859672</v>
      </c>
      <c r="AK172" s="36"/>
      <c r="AL172" s="51">
        <f>AL171+$AM$41</f>
        <v>64.5</v>
      </c>
      <c r="AM172" s="25">
        <f>AM171+AN172*$AM$41</f>
        <v>40.892654908882847</v>
      </c>
      <c r="AN172" s="26">
        <f>-$AO$35*AM171*AO171</f>
        <v>-0.95906418516474889</v>
      </c>
      <c r="AO172" s="25">
        <f>AO171+AP172*$AM$41</f>
        <v>1.3166373041571202</v>
      </c>
      <c r="AP172" s="27">
        <f>$AO$35*AM171*AO171-$AO$36*AO171</f>
        <v>5.7566265007330419E-2</v>
      </c>
      <c r="AQ172" s="5"/>
      <c r="AR172" s="51">
        <f>AR171+$AS$41</f>
        <v>30.959999999999916</v>
      </c>
      <c r="AS172" s="25">
        <f>AS171+AT172*$AS$41</f>
        <v>47.562233011305651</v>
      </c>
      <c r="AT172" s="26">
        <f>-$AU$35*AS171*AU171</f>
        <v>-1.6492315827807282</v>
      </c>
      <c r="AU172" s="25">
        <f>AU171+AV172*$AS$41</f>
        <v>1.5756244200582525</v>
      </c>
      <c r="AV172" s="27">
        <f>$AU$35*AS171*AU171-$AU$36*AU171</f>
        <v>1.0540365400835365</v>
      </c>
      <c r="AW172" s="30"/>
      <c r="AX172" s="19">
        <f>AX171+$AS$41</f>
        <v>30.959999999999916</v>
      </c>
      <c r="AY172" s="25"/>
      <c r="AZ172" s="26"/>
      <c r="BA172" s="63"/>
      <c r="BB172" s="27"/>
      <c r="BC172" s="36"/>
      <c r="BD172" s="19">
        <f>BD171+$BE$41</f>
        <v>25.79999999999994</v>
      </c>
      <c r="BE172" s="25"/>
      <c r="BF172" s="26"/>
      <c r="BG172" s="25"/>
      <c r="BH172" s="27"/>
      <c r="BI172" s="74"/>
      <c r="BJ172" s="19">
        <f>BJ171+$BK$41</f>
        <v>59.340000000000096</v>
      </c>
      <c r="BK172" s="25"/>
      <c r="BL172" s="26"/>
      <c r="BM172" s="25"/>
      <c r="BN172" s="27"/>
      <c r="BO172" s="74"/>
      <c r="BP172" s="19">
        <f>BP171+$BK$41</f>
        <v>59.340000000000096</v>
      </c>
      <c r="BQ172" s="25"/>
      <c r="BR172" s="26"/>
      <c r="BS172" s="25"/>
      <c r="BT172" s="27"/>
      <c r="BU172" s="100"/>
      <c r="BV172" s="19">
        <f>BV171+$BK$41</f>
        <v>59.340000000000096</v>
      </c>
      <c r="BW172" s="25"/>
      <c r="BX172" s="26"/>
      <c r="BY172" s="25"/>
      <c r="BZ172" s="27"/>
      <c r="CA172" s="33"/>
      <c r="CB172" s="21">
        <f>CB171+$AA$41</f>
        <v>116.10000000000025</v>
      </c>
      <c r="CC172" s="64">
        <f>AC175</f>
        <v>1.9338349247286709E-7</v>
      </c>
      <c r="CD172" s="64">
        <f>AI175</f>
        <v>0.28802727223833674</v>
      </c>
      <c r="CE172" s="64">
        <f>AO175</f>
        <v>1.3713246402388437</v>
      </c>
      <c r="CF172" s="25">
        <f>AU175</f>
        <v>2.6264668998496239</v>
      </c>
      <c r="CG172" s="63">
        <f>BA175</f>
        <v>0</v>
      </c>
      <c r="CH172" s="63">
        <f>BG175</f>
        <v>0</v>
      </c>
      <c r="CI172" s="63">
        <f>BM175</f>
        <v>0</v>
      </c>
      <c r="CJ172" s="63">
        <f>BS175</f>
        <v>0</v>
      </c>
      <c r="CK172" s="64">
        <f>SUM(CC172:CJ172)</f>
        <v>4.2858190057102963</v>
      </c>
      <c r="CL172" s="36"/>
    </row>
    <row r="173" spans="2:90" x14ac:dyDescent="0.65">
      <c r="B173" s="45">
        <v>44027</v>
      </c>
      <c r="C173" s="39">
        <f t="shared" si="65"/>
        <v>288</v>
      </c>
      <c r="D173" s="47">
        <v>22508</v>
      </c>
      <c r="E173" s="52">
        <f t="shared" si="62"/>
        <v>3.836333700354181E-2</v>
      </c>
      <c r="F173" s="39">
        <f t="shared" si="63"/>
        <v>12274</v>
      </c>
      <c r="G173" s="47">
        <v>586706</v>
      </c>
      <c r="H173" s="47">
        <f t="shared" si="66"/>
        <v>2</v>
      </c>
      <c r="I173" s="47">
        <v>984</v>
      </c>
      <c r="J173" s="53">
        <f t="shared" si="67"/>
        <v>4.3717789230495824E-2</v>
      </c>
      <c r="Y173" s="48"/>
      <c r="Z173" s="51">
        <f>Z172+$AA$41</f>
        <v>117.00000000000026</v>
      </c>
      <c r="AA173" s="25">
        <f>AA172+AB173*$AA$41</f>
        <v>18.138706829733199</v>
      </c>
      <c r="AB173" s="26">
        <f>-$AC$35*AA172*AC172</f>
        <v>-9.7960190301478494E-8</v>
      </c>
      <c r="AC173" s="25">
        <f>AC172+AD173*$AA$41</f>
        <v>2.9266749609705167E-7</v>
      </c>
      <c r="AD173" s="27">
        <f>$AC$35*AA172*AC172-$AC$36*AC172</f>
        <v>-7.485952081884912E-8</v>
      </c>
      <c r="AE173" s="33"/>
      <c r="AF173" s="51">
        <f>AF172+$AG$41</f>
        <v>48.099999999999916</v>
      </c>
      <c r="AG173" s="80">
        <f>AG172+AH173*$AG$41</f>
        <v>7.0964824329930494</v>
      </c>
      <c r="AH173" s="26">
        <f>-$AI$35*AG172*AI172</f>
        <v>-6.2925348008193493E-2</v>
      </c>
      <c r="AI173" s="25">
        <f>AI172+AJ173*$AG$41</f>
        <v>0.37095725262253154</v>
      </c>
      <c r="AJ173" s="27">
        <f>$AI$35*AG172*AI172-$AI$36*AI172</f>
        <v>-0.13488023329426985</v>
      </c>
      <c r="AK173" s="36"/>
      <c r="AL173" s="51">
        <f>AL172+$AM$41</f>
        <v>65</v>
      </c>
      <c r="AM173" s="25">
        <f>AM172+AN173*$AM$41</f>
        <v>40.408087754611316</v>
      </c>
      <c r="AN173" s="26">
        <f>-$AO$35*AM172*AO172</f>
        <v>-0.96913430854306082</v>
      </c>
      <c r="AO173" s="25">
        <f>AO172+AP173*$AM$41</f>
        <v>1.3403814019736586</v>
      </c>
      <c r="AP173" s="27">
        <f>$AO$35*AM172*AO172-$AO$36*AO172</f>
        <v>4.7488195633076713E-2</v>
      </c>
      <c r="AQ173" s="5"/>
      <c r="AR173" s="51">
        <f>AR172+$AS$41</f>
        <v>31.199999999999914</v>
      </c>
      <c r="AS173" s="25">
        <f>AS172+AT173*$AS$41</f>
        <v>47.094606064681741</v>
      </c>
      <c r="AT173" s="26">
        <f>-$AU$35*AS172*AU172</f>
        <v>-1.9484456109329622</v>
      </c>
      <c r="AU173" s="25">
        <f>AU172+AV173*$AS$41</f>
        <v>1.8730839293158721</v>
      </c>
      <c r="AV173" s="27">
        <f>$AU$35*AS172*AU172-$AU$36*AU172</f>
        <v>1.2394146219067486</v>
      </c>
      <c r="AW173" s="30"/>
      <c r="AX173" s="19">
        <f>AX172+$AS$41</f>
        <v>31.199999999999914</v>
      </c>
      <c r="AY173" s="25"/>
      <c r="AZ173" s="26"/>
      <c r="BA173" s="63"/>
      <c r="BB173" s="27"/>
      <c r="BC173" s="36"/>
      <c r="BD173" s="19">
        <f>BD172+$BE$41</f>
        <v>25.99999999999994</v>
      </c>
      <c r="BE173" s="25"/>
      <c r="BF173" s="26"/>
      <c r="BG173" s="25"/>
      <c r="BH173" s="27"/>
      <c r="BI173" s="74"/>
      <c r="BJ173" s="19">
        <f>BJ172+$BK$41</f>
        <v>59.800000000000097</v>
      </c>
      <c r="BK173" s="25"/>
      <c r="BL173" s="26"/>
      <c r="BM173" s="25"/>
      <c r="BN173" s="27"/>
      <c r="BO173" s="74"/>
      <c r="BP173" s="19">
        <f>BP172+$BK$41</f>
        <v>59.800000000000097</v>
      </c>
      <c r="BQ173" s="25"/>
      <c r="BR173" s="26"/>
      <c r="BS173" s="25"/>
      <c r="BT173" s="27"/>
      <c r="BU173" s="100"/>
      <c r="BV173" s="19">
        <f>BV172+$BK$41</f>
        <v>59.800000000000097</v>
      </c>
      <c r="BW173" s="25"/>
      <c r="BX173" s="26"/>
      <c r="BY173" s="25"/>
      <c r="BZ173" s="27"/>
      <c r="CA173" s="33"/>
      <c r="CB173" s="21">
        <f>CB172+$AA$41</f>
        <v>117.00000000000026</v>
      </c>
      <c r="CC173" s="64">
        <f>AC176</f>
        <v>1.5719613080702069E-7</v>
      </c>
      <c r="CD173" s="64">
        <f>AI176</f>
        <v>0.25373505760099269</v>
      </c>
      <c r="CE173" s="64">
        <f>AO176</f>
        <v>1.378033391505046</v>
      </c>
      <c r="CF173" s="25">
        <f>AU176</f>
        <v>3.0950548303258274</v>
      </c>
      <c r="CG173" s="63">
        <f>BA176</f>
        <v>0</v>
      </c>
      <c r="CH173" s="63">
        <f>BG176</f>
        <v>0</v>
      </c>
      <c r="CI173" s="63">
        <f>BM176</f>
        <v>0</v>
      </c>
      <c r="CJ173" s="63">
        <f>BS176</f>
        <v>0</v>
      </c>
      <c r="CK173" s="64">
        <f>SUM(CC173:CJ173)</f>
        <v>4.7268234366279973</v>
      </c>
      <c r="CL173" s="75">
        <f>P56</f>
        <v>44151</v>
      </c>
    </row>
    <row r="174" spans="2:90" x14ac:dyDescent="0.65">
      <c r="B174" s="45">
        <v>44028</v>
      </c>
      <c r="C174" s="39">
        <f t="shared" si="65"/>
        <v>382</v>
      </c>
      <c r="D174" s="47">
        <v>22890</v>
      </c>
      <c r="E174" s="52">
        <f t="shared" si="62"/>
        <v>3.8198448365343377E-2</v>
      </c>
      <c r="F174" s="39">
        <f t="shared" si="63"/>
        <v>12533</v>
      </c>
      <c r="G174" s="47">
        <v>599239</v>
      </c>
      <c r="H174" s="47">
        <f t="shared" si="66"/>
        <v>1</v>
      </c>
      <c r="I174" s="47">
        <v>985</v>
      </c>
      <c r="J174" s="53">
        <f t="shared" si="67"/>
        <v>4.3031891655744864E-2</v>
      </c>
      <c r="Y174" s="48"/>
      <c r="Z174" s="51">
        <f>Z173+$AA$41</f>
        <v>117.90000000000026</v>
      </c>
      <c r="AA174" s="25">
        <f>AA173+AB174*$AA$41</f>
        <v>18.138706758066967</v>
      </c>
      <c r="AB174" s="26">
        <f>-$AC$35*AA173*AC173</f>
        <v>-7.9629148654447578E-8</v>
      </c>
      <c r="AC174" s="25">
        <f>AC173+AD174*$AA$41</f>
        <v>2.3790137157212817E-7</v>
      </c>
      <c r="AD174" s="27">
        <f>$AC$35*AA173*AC173-$AC$36*AC173</f>
        <v>-6.085124947213722E-8</v>
      </c>
      <c r="AE174" s="33"/>
      <c r="AF174" s="51">
        <f>AF173+$AG$41</f>
        <v>48.469999999999914</v>
      </c>
      <c r="AG174" s="80">
        <f>AG173+AH174*$AG$41</f>
        <v>7.0760279730541562</v>
      </c>
      <c r="AH174" s="26">
        <f>-$AI$35*AG173*AI173</f>
        <v>-5.5282324159170358E-2</v>
      </c>
      <c r="AI174" s="25">
        <f>AI173+AJ174*$AG$41</f>
        <v>0.32690224633036635</v>
      </c>
      <c r="AJ174" s="27">
        <f>$AI$35*AG173*AI173-$AI$36*AI173</f>
        <v>-0.11906758457341945</v>
      </c>
      <c r="AK174" s="36"/>
      <c r="AL174" s="51">
        <f>AL173+$AM$41</f>
        <v>65.5</v>
      </c>
      <c r="AM174" s="25">
        <f>AM173+AN174*$AM$41</f>
        <v>39.920627510770913</v>
      </c>
      <c r="AN174" s="26">
        <f>-$AO$35*AM173*AO173</f>
        <v>-0.97492048768080963</v>
      </c>
      <c r="AO174" s="25">
        <f>AO173+AP174*$AM$41</f>
        <v>1.3587081551232829</v>
      </c>
      <c r="AP174" s="27">
        <f>$AO$35*AM173*AO173-$AO$36*AO173</f>
        <v>3.6653506299248684E-2</v>
      </c>
      <c r="AQ174" s="5"/>
      <c r="AR174" s="51">
        <f>AR173+$AS$41</f>
        <v>31.439999999999912</v>
      </c>
      <c r="AS174" s="25">
        <f>AS173+AT174*$AS$41</f>
        <v>46.544162250071906</v>
      </c>
      <c r="AT174" s="26">
        <f>-$AU$35*AS173*AU173</f>
        <v>-2.2935158942076468</v>
      </c>
      <c r="AU174" s="25">
        <f>AU173+AV174*$AS$41</f>
        <v>2.221234679559593</v>
      </c>
      <c r="AV174" s="27">
        <f>$AU$35*AS173*AU173-$AU$36*AU173</f>
        <v>1.4506281260155043</v>
      </c>
      <c r="AW174" s="30"/>
      <c r="AX174" s="19">
        <f>AX173+$AS$41</f>
        <v>31.439999999999912</v>
      </c>
      <c r="AY174" s="25"/>
      <c r="AZ174" s="26"/>
      <c r="BA174" s="63"/>
      <c r="BB174" s="27"/>
      <c r="BC174" s="36"/>
      <c r="BD174" s="19">
        <f>BD173+$BE$41</f>
        <v>26.199999999999939</v>
      </c>
      <c r="BE174" s="25"/>
      <c r="BF174" s="26"/>
      <c r="BG174" s="25"/>
      <c r="BH174" s="27"/>
      <c r="BI174" s="74"/>
      <c r="BJ174" s="19">
        <f>BJ173+$BK$41</f>
        <v>60.260000000000097</v>
      </c>
      <c r="BK174" s="25"/>
      <c r="BL174" s="26"/>
      <c r="BM174" s="25"/>
      <c r="BN174" s="27"/>
      <c r="BO174" s="74"/>
      <c r="BP174" s="19">
        <f>BP173+$BK$41</f>
        <v>60.260000000000097</v>
      </c>
      <c r="BQ174" s="25"/>
      <c r="BR174" s="26"/>
      <c r="BS174" s="25"/>
      <c r="BT174" s="27"/>
      <c r="BU174" s="100"/>
      <c r="BV174" s="19">
        <f>BV173+$BK$41</f>
        <v>60.260000000000097</v>
      </c>
      <c r="BW174" s="25"/>
      <c r="BX174" s="26"/>
      <c r="BY174" s="25"/>
      <c r="BZ174" s="27"/>
      <c r="CA174" s="33"/>
      <c r="CB174" s="21">
        <f>CB173+$AA$41</f>
        <v>117.90000000000026</v>
      </c>
      <c r="CC174" s="64">
        <f>AC177</f>
        <v>1.2778041809712046E-7</v>
      </c>
      <c r="CD174" s="64">
        <f>AI177</f>
        <v>0.22349449522916728</v>
      </c>
      <c r="CE174" s="64">
        <f>AO177</f>
        <v>1.3787391060575547</v>
      </c>
      <c r="CF174" s="25">
        <f>AU177</f>
        <v>3.632715287489841</v>
      </c>
      <c r="CG174" s="63">
        <f>BA177</f>
        <v>0</v>
      </c>
      <c r="CH174" s="63">
        <f>BG177</f>
        <v>0</v>
      </c>
      <c r="CI174" s="63">
        <f>BM177</f>
        <v>0</v>
      </c>
      <c r="CJ174" s="63">
        <f>BS177</f>
        <v>0</v>
      </c>
      <c r="CK174" s="64">
        <f>SUM(CC174:CJ174)</f>
        <v>5.234949016556981</v>
      </c>
      <c r="CL174" s="36"/>
    </row>
    <row r="175" spans="2:90" x14ac:dyDescent="0.65">
      <c r="B175" s="45">
        <v>44029</v>
      </c>
      <c r="C175" s="39">
        <f t="shared" si="65"/>
        <v>583</v>
      </c>
      <c r="D175" s="47">
        <v>23473</v>
      </c>
      <c r="E175" s="52">
        <f t="shared" si="62"/>
        <v>3.8040739066103342E-2</v>
      </c>
      <c r="F175" s="39">
        <f t="shared" si="63"/>
        <v>17810</v>
      </c>
      <c r="G175" s="47">
        <v>617049</v>
      </c>
      <c r="H175" s="47">
        <f t="shared" si="66"/>
        <v>0</v>
      </c>
      <c r="I175" s="47">
        <v>985</v>
      </c>
      <c r="J175" s="53">
        <f t="shared" si="67"/>
        <v>4.1963106547948707E-2</v>
      </c>
      <c r="Y175" s="48"/>
      <c r="Z175" s="51">
        <f>Z174+$AA$41</f>
        <v>118.80000000000027</v>
      </c>
      <c r="AA175" s="25">
        <f>AA174+AB175*$AA$41</f>
        <v>18.138706699811454</v>
      </c>
      <c r="AB175" s="26">
        <f>-$AC$35*AA174*AC174</f>
        <v>-6.4728348244331419E-8</v>
      </c>
      <c r="AC175" s="25">
        <f>AC174+AD175*$AA$41</f>
        <v>1.9338349247286709E-7</v>
      </c>
      <c r="AD175" s="27">
        <f>$AC$35*AA174*AC174-$AC$36*AC174</f>
        <v>-4.9464310110290094E-8</v>
      </c>
      <c r="AE175" s="33"/>
      <c r="AF175" s="51">
        <f>AF174+$AG$41</f>
        <v>48.839999999999911</v>
      </c>
      <c r="AG175" s="80">
        <f>AG174+AH175*$AG$41</f>
        <v>7.0580546465093352</v>
      </c>
      <c r="AH175" s="26">
        <f>-$AI$35*AG174*AI174</f>
        <v>-4.857655822924617E-2</v>
      </c>
      <c r="AI175" s="25">
        <f>AI174+AJ175*$AG$41</f>
        <v>0.28802727223833674</v>
      </c>
      <c r="AJ175" s="27">
        <f>$AI$35*AG174*AI174-$AI$36*AI174</f>
        <v>-0.10506749754602601</v>
      </c>
      <c r="AK175" s="36"/>
      <c r="AL175" s="51">
        <f>AL174+$AM$41</f>
        <v>66</v>
      </c>
      <c r="AM175" s="25">
        <f>AM174+AN175*$AM$41</f>
        <v>39.432463171362201</v>
      </c>
      <c r="AN175" s="26">
        <f>-$AO$35*AM174*AO174</f>
        <v>-0.9763286788174198</v>
      </c>
      <c r="AO175" s="25">
        <f>AO174+AP175*$AM$41</f>
        <v>1.3713246402388437</v>
      </c>
      <c r="AP175" s="27">
        <f>$AO$35*AM174*AO174-$AO$36*AO174</f>
        <v>2.523297023112181E-2</v>
      </c>
      <c r="AQ175" s="5"/>
      <c r="AR175" s="51">
        <f>AR174+$AS$41</f>
        <v>31.679999999999911</v>
      </c>
      <c r="AS175" s="25">
        <f>AS174+AT175*$AS$41</f>
        <v>45.899036684389436</v>
      </c>
      <c r="AT175" s="26">
        <f>-$AU$35*AS174*AU174</f>
        <v>-2.6880231903436123</v>
      </c>
      <c r="AU175" s="25">
        <f>AU174+AV175*$AS$41</f>
        <v>2.6264668998496239</v>
      </c>
      <c r="AV175" s="27">
        <f>$AU$35*AS174*AU174-$AU$36*AU174</f>
        <v>1.6884675845417954</v>
      </c>
      <c r="AW175" s="30"/>
      <c r="AX175" s="19">
        <f>AX174+$AS$41</f>
        <v>31.679999999999911</v>
      </c>
      <c r="AY175" s="25"/>
      <c r="AZ175" s="26"/>
      <c r="BA175" s="63"/>
      <c r="BB175" s="27"/>
      <c r="BC175" s="36"/>
      <c r="BD175" s="19">
        <f>BD174+$BE$41</f>
        <v>26.399999999999938</v>
      </c>
      <c r="BE175" s="25"/>
      <c r="BF175" s="26"/>
      <c r="BG175" s="25"/>
      <c r="BH175" s="27"/>
      <c r="BI175" s="74"/>
      <c r="BJ175" s="19">
        <f>BJ174+$BK$41</f>
        <v>60.720000000000098</v>
      </c>
      <c r="BK175" s="25"/>
      <c r="BL175" s="26"/>
      <c r="BM175" s="25"/>
      <c r="BN175" s="27"/>
      <c r="BO175" s="74"/>
      <c r="BP175" s="19">
        <f>BP174+$BK$41</f>
        <v>60.720000000000098</v>
      </c>
      <c r="BQ175" s="25"/>
      <c r="BR175" s="26"/>
      <c r="BS175" s="25"/>
      <c r="BT175" s="27"/>
      <c r="BU175" s="100"/>
      <c r="BV175" s="19">
        <f>BV174+$BK$41</f>
        <v>60.720000000000098</v>
      </c>
      <c r="BW175" s="25"/>
      <c r="BX175" s="26"/>
      <c r="BY175" s="25"/>
      <c r="BZ175" s="27"/>
      <c r="CA175" s="33"/>
      <c r="CB175" s="21">
        <f>CB174+$AA$41</f>
        <v>118.80000000000027</v>
      </c>
      <c r="CC175" s="64">
        <f>AC178</f>
        <v>1.0386919292995453E-7</v>
      </c>
      <c r="CD175" s="64">
        <f>AI178</f>
        <v>0.19683394269453983</v>
      </c>
      <c r="CE175" s="64">
        <f>AO178</f>
        <v>1.3734515871944257</v>
      </c>
      <c r="CF175" s="25">
        <f>AU178</f>
        <v>4.2440110012040853</v>
      </c>
      <c r="CG175" s="63">
        <f>BA178</f>
        <v>0</v>
      </c>
      <c r="CH175" s="63">
        <f>BG178</f>
        <v>0</v>
      </c>
      <c r="CI175" s="63">
        <f>BM178</f>
        <v>0</v>
      </c>
      <c r="CJ175" s="63">
        <f>BS178</f>
        <v>0</v>
      </c>
      <c r="CK175" s="64">
        <f>SUM(CC175:CJ175)</f>
        <v>5.8142966349622434</v>
      </c>
      <c r="CL175" s="36"/>
    </row>
    <row r="176" spans="2:90" x14ac:dyDescent="0.65">
      <c r="B176" s="45">
        <v>44030</v>
      </c>
      <c r="C176" s="39">
        <f t="shared" si="65"/>
        <v>659</v>
      </c>
      <c r="D176" s="47">
        <v>24132</v>
      </c>
      <c r="E176" s="52">
        <f t="shared" si="62"/>
        <v>3.8540347425293338E-2</v>
      </c>
      <c r="F176" s="39">
        <f t="shared" si="63"/>
        <v>9100</v>
      </c>
      <c r="G176" s="47">
        <v>626149</v>
      </c>
      <c r="H176" s="47">
        <f t="shared" si="66"/>
        <v>0</v>
      </c>
      <c r="I176" s="47">
        <v>985</v>
      </c>
      <c r="J176" s="53">
        <f t="shared" si="67"/>
        <v>4.0817172219459637E-2</v>
      </c>
      <c r="Y176" s="48"/>
      <c r="Z176" s="51">
        <f>Z175+$AA$41</f>
        <v>119.70000000000027</v>
      </c>
      <c r="AA176" s="25">
        <f>AA175+AB176*$AA$41</f>
        <v>18.138706652457149</v>
      </c>
      <c r="AB176" s="26">
        <f>-$AC$35*AA175*AC175</f>
        <v>-5.2615896758257984E-8</v>
      </c>
      <c r="AC176" s="25">
        <f>AC175+AD176*$AA$41</f>
        <v>1.5719613080702069E-7</v>
      </c>
      <c r="AD176" s="27">
        <f>$AC$35*AA175*AC175-$AC$36*AC175</f>
        <v>-4.0208179628718211E-8</v>
      </c>
      <c r="AE176" s="33"/>
      <c r="AF176" s="51">
        <f>AF175+$AG$41</f>
        <v>49.209999999999908</v>
      </c>
      <c r="AG176" s="80">
        <f>AG175+AH176*$AG$41</f>
        <v>7.0422589185044329</v>
      </c>
      <c r="AH176" s="26">
        <f>-$AI$35*AG175*AI175</f>
        <v>-4.2691156770007239E-2</v>
      </c>
      <c r="AI176" s="25">
        <f>AI175+AJ176*$AG$41</f>
        <v>0.25373505760099269</v>
      </c>
      <c r="AJ176" s="27">
        <f>$AI$35*AG175*AI175-$AI$36*AI175</f>
        <v>-9.2681661182011016E-2</v>
      </c>
      <c r="AK176" s="36"/>
      <c r="AL176" s="51">
        <f>AL175+$AM$41</f>
        <v>66.5</v>
      </c>
      <c r="AM176" s="25">
        <f>AM175+AN176*$AM$41</f>
        <v>38.945790796012403</v>
      </c>
      <c r="AN176" s="26">
        <f>-$AO$35*AM175*AO175</f>
        <v>-0.97334475069959503</v>
      </c>
      <c r="AO176" s="25">
        <f>AO175+AP176*$AM$41</f>
        <v>1.378033391505046</v>
      </c>
      <c r="AP176" s="27">
        <f>$AO$35*AM175*AO175-$AO$36*AO175</f>
        <v>1.3417502532404479E-2</v>
      </c>
      <c r="AQ176" s="5"/>
      <c r="AR176" s="51">
        <f>AR175+$AS$41</f>
        <v>31.919999999999909</v>
      </c>
      <c r="AS176" s="25">
        <f>AS175+AT176*$AS$41</f>
        <v>45.146790328729473</v>
      </c>
      <c r="AT176" s="26">
        <f>-$AU$35*AS175*AU175</f>
        <v>-3.1343598152498449</v>
      </c>
      <c r="AU176" s="25">
        <f>AU175+AV176*$AS$41</f>
        <v>3.0950548303258274</v>
      </c>
      <c r="AV176" s="27">
        <f>$AU$35*AS175*AU175-$AU$36*AU175</f>
        <v>1.952449710317514</v>
      </c>
      <c r="AW176" s="30"/>
      <c r="AX176" s="19">
        <f>AX175+$AS$41</f>
        <v>31.919999999999909</v>
      </c>
      <c r="AY176" s="25"/>
      <c r="AZ176" s="26"/>
      <c r="BA176" s="63"/>
      <c r="BB176" s="27"/>
      <c r="BC176" s="36"/>
      <c r="BD176" s="19">
        <f>BD175+$BE$41</f>
        <v>26.599999999999937</v>
      </c>
      <c r="BE176" s="25"/>
      <c r="BF176" s="26"/>
      <c r="BG176" s="25"/>
      <c r="BH176" s="27"/>
      <c r="BI176" s="74"/>
      <c r="BJ176" s="19">
        <f>BJ175+$BK$41</f>
        <v>61.180000000000099</v>
      </c>
      <c r="BK176" s="25"/>
      <c r="BL176" s="26"/>
      <c r="BM176" s="25"/>
      <c r="BN176" s="27"/>
      <c r="BO176" s="74"/>
      <c r="BP176" s="19">
        <f>BP175+$BK$41</f>
        <v>61.180000000000099</v>
      </c>
      <c r="BQ176" s="25"/>
      <c r="BR176" s="26"/>
      <c r="BS176" s="25"/>
      <c r="BT176" s="27"/>
      <c r="BU176" s="100"/>
      <c r="BV176" s="19">
        <f>BV175+$BK$41</f>
        <v>61.180000000000099</v>
      </c>
      <c r="BW176" s="25"/>
      <c r="BX176" s="26"/>
      <c r="BY176" s="25"/>
      <c r="BZ176" s="27"/>
      <c r="CA176" s="33"/>
      <c r="CB176" s="21">
        <f>CB175+$AA$41</f>
        <v>119.70000000000027</v>
      </c>
      <c r="CC176" s="64">
        <f>AC179</f>
        <v>8.4432414566945109E-8</v>
      </c>
      <c r="CD176" s="64">
        <f>AI179</f>
        <v>0.17333504831262342</v>
      </c>
      <c r="CE176" s="64">
        <f>AO179</f>
        <v>1.3622847665826474</v>
      </c>
      <c r="CF176" s="25">
        <f>AU179</f>
        <v>4.93159386030446</v>
      </c>
      <c r="CG176" s="63">
        <f>BA179</f>
        <v>0</v>
      </c>
      <c r="CH176" s="63">
        <f>BG179</f>
        <v>0</v>
      </c>
      <c r="CI176" s="63">
        <f>BM179</f>
        <v>0</v>
      </c>
      <c r="CJ176" s="63">
        <f>BS179</f>
        <v>0</v>
      </c>
      <c r="CK176" s="64">
        <f>SUM(CC176:CJ176)</f>
        <v>6.4672137596321448</v>
      </c>
      <c r="CL176" s="75">
        <f>P57</f>
        <v>44158</v>
      </c>
    </row>
    <row r="177" spans="2:90" x14ac:dyDescent="0.65">
      <c r="B177" s="45">
        <v>44031</v>
      </c>
      <c r="C177" s="39">
        <f t="shared" si="65"/>
        <v>510</v>
      </c>
      <c r="D177" s="47">
        <v>24642</v>
      </c>
      <c r="E177" s="52">
        <f t="shared" si="62"/>
        <v>3.8806482550311258E-2</v>
      </c>
      <c r="F177" s="39">
        <f t="shared" si="63"/>
        <v>8848</v>
      </c>
      <c r="G177" s="47">
        <v>634997</v>
      </c>
      <c r="H177" s="47">
        <f t="shared" si="66"/>
        <v>0</v>
      </c>
      <c r="I177" s="47">
        <v>985</v>
      </c>
      <c r="J177" s="53">
        <f t="shared" si="67"/>
        <v>3.9972404837269701E-2</v>
      </c>
      <c r="Y177" s="48"/>
      <c r="Z177" s="51">
        <f>Z176+$AA$41</f>
        <v>120.60000000000028</v>
      </c>
      <c r="AA177" s="25">
        <f>AA176+AB177*$AA$41</f>
        <v>18.138706613964132</v>
      </c>
      <c r="AB177" s="26">
        <f>-$AC$35*AA176*AC176</f>
        <v>-4.2770017554147457E-8</v>
      </c>
      <c r="AC177" s="25">
        <f>AC176+AD177*$AA$41</f>
        <v>1.2778041809712046E-7</v>
      </c>
      <c r="AD177" s="27">
        <f>$AC$35*AA176*AC176-$AC$36*AC176</f>
        <v>-3.2684125233222469E-8</v>
      </c>
      <c r="AE177" s="33"/>
      <c r="AF177" s="51">
        <f>AF176+$AG$41</f>
        <v>49.579999999999906</v>
      </c>
      <c r="AG177" s="80">
        <f>AG176+AH177*$AG$41</f>
        <v>7.028374954359446</v>
      </c>
      <c r="AH177" s="26">
        <f>-$AI$35*AG176*AI176</f>
        <v>-3.7524227418884365E-2</v>
      </c>
      <c r="AI177" s="25">
        <f>AI176+AJ177*$AG$41</f>
        <v>0.22349449522916728</v>
      </c>
      <c r="AJ177" s="27">
        <f>$AI$35*AG176*AI176-$AI$36*AI176</f>
        <v>-8.1731249653582194E-2</v>
      </c>
      <c r="AK177" s="36"/>
      <c r="AL177" s="51">
        <f>AL176+$AM$41</f>
        <v>67</v>
      </c>
      <c r="AM177" s="25">
        <f>AM176+AN177*$AM$41</f>
        <v>38.462773394433128</v>
      </c>
      <c r="AN177" s="26">
        <f>-$AO$35*AM176*AO176</f>
        <v>-0.96603480315854962</v>
      </c>
      <c r="AO177" s="25">
        <f>AO176+AP177*$AM$41</f>
        <v>1.3787391060575547</v>
      </c>
      <c r="AP177" s="27">
        <f>$AO$35*AM176*AO176-$AO$36*AO176</f>
        <v>1.4114291050174588E-3</v>
      </c>
      <c r="AQ177" s="5"/>
      <c r="AR177" s="51">
        <f>AR176+$AS$41</f>
        <v>32.159999999999911</v>
      </c>
      <c r="AS177" s="25">
        <f>AS176+AT177*$AS$41</f>
        <v>44.274863949890268</v>
      </c>
      <c r="AT177" s="26">
        <f>-$AU$35*AS176*AU176</f>
        <v>-3.6330265784966791</v>
      </c>
      <c r="AU177" s="25">
        <f>AU176+AV177*$AS$41</f>
        <v>3.632715287489841</v>
      </c>
      <c r="AV177" s="27">
        <f>$AU$35*AS176*AU176-$AU$36*AU176</f>
        <v>2.2402519048500569</v>
      </c>
      <c r="AW177" s="30"/>
      <c r="AX177" s="19">
        <f>AX176+$AS$41</f>
        <v>32.159999999999911</v>
      </c>
      <c r="AY177" s="25"/>
      <c r="AZ177" s="26"/>
      <c r="BA177" s="63"/>
      <c r="BB177" s="27"/>
      <c r="BC177" s="36"/>
      <c r="BD177" s="19">
        <f>BD176+$BE$41</f>
        <v>26.799999999999937</v>
      </c>
      <c r="BE177" s="25"/>
      <c r="BF177" s="26"/>
      <c r="BG177" s="25"/>
      <c r="BH177" s="27"/>
      <c r="BI177" s="74"/>
      <c r="BJ177" s="19">
        <f>BJ176+$BK$41</f>
        <v>61.6400000000001</v>
      </c>
      <c r="BK177" s="25"/>
      <c r="BL177" s="26"/>
      <c r="BM177" s="25"/>
      <c r="BN177" s="27"/>
      <c r="BO177" s="74"/>
      <c r="BP177" s="19">
        <f>BP176+$BK$41</f>
        <v>61.6400000000001</v>
      </c>
      <c r="BQ177" s="25"/>
      <c r="BR177" s="26"/>
      <c r="BS177" s="25"/>
      <c r="BT177" s="27"/>
      <c r="BU177" s="100"/>
      <c r="BV177" s="19">
        <f>BV176+$BK$41</f>
        <v>61.6400000000001</v>
      </c>
      <c r="BW177" s="25"/>
      <c r="BX177" s="26"/>
      <c r="BY177" s="25"/>
      <c r="BZ177" s="27"/>
      <c r="CA177" s="33"/>
      <c r="CB177" s="21">
        <f>CB176+$AA$41</f>
        <v>120.60000000000028</v>
      </c>
      <c r="CC177" s="64">
        <f>AC180</f>
        <v>6.863279116263648E-8</v>
      </c>
      <c r="CD177" s="64">
        <f>AI180</f>
        <v>0.15262710239154087</v>
      </c>
      <c r="CE177" s="64">
        <f>AO180</f>
        <v>1.3454518977377625</v>
      </c>
      <c r="CF177" s="25">
        <f>AU180</f>
        <v>5.6953096847706561</v>
      </c>
      <c r="CG177" s="63">
        <f>BA180</f>
        <v>0</v>
      </c>
      <c r="CH177" s="63">
        <f>BG180</f>
        <v>0</v>
      </c>
      <c r="CI177" s="63">
        <f>BM180</f>
        <v>0</v>
      </c>
      <c r="CJ177" s="63">
        <f>BS180</f>
        <v>0</v>
      </c>
      <c r="CK177" s="64">
        <f>SUM(CC177:CJ177)</f>
        <v>7.1933887535327505</v>
      </c>
      <c r="CL177" s="36"/>
    </row>
    <row r="178" spans="2:90" x14ac:dyDescent="0.65">
      <c r="B178" s="45">
        <v>44032</v>
      </c>
      <c r="C178" s="39">
        <f t="shared" si="65"/>
        <v>454</v>
      </c>
      <c r="D178" s="47">
        <v>25096</v>
      </c>
      <c r="E178" s="52">
        <f t="shared" si="62"/>
        <v>3.9223470314353547E-2</v>
      </c>
      <c r="F178" s="39">
        <f t="shared" si="63"/>
        <v>4824</v>
      </c>
      <c r="G178" s="47">
        <v>639821</v>
      </c>
      <c r="H178" s="47">
        <f t="shared" si="66"/>
        <v>0</v>
      </c>
      <c r="I178" s="47">
        <v>985</v>
      </c>
      <c r="J178" s="53">
        <f t="shared" si="67"/>
        <v>3.9249282754223784E-2</v>
      </c>
      <c r="Y178" s="48"/>
      <c r="Z178" s="51">
        <f>Z177+$AA$41</f>
        <v>121.50000000000028</v>
      </c>
      <c r="AA178" s="25">
        <f>AA177+AB178*$AA$41</f>
        <v>18.138706582674217</v>
      </c>
      <c r="AB178" s="26">
        <f>-$AC$35*AA177*AC177</f>
        <v>-3.4766572723100114E-8</v>
      </c>
      <c r="AC178" s="25">
        <f>AC177+AD178*$AA$41</f>
        <v>1.0386919292995453E-7</v>
      </c>
      <c r="AD178" s="27">
        <f>$AC$35*AA177*AC177-$AC$36*AC177</f>
        <v>-2.6568027963517701E-8</v>
      </c>
      <c r="AE178" s="33"/>
      <c r="AF178" s="51">
        <f>AF177+$AG$41</f>
        <v>49.949999999999903</v>
      </c>
      <c r="AG178" s="80">
        <f>AG177+AH178*$AG$41</f>
        <v>7.016169814173721</v>
      </c>
      <c r="AH178" s="26">
        <f>-$AI$35*AG177*AI177</f>
        <v>-3.2986865366823603E-2</v>
      </c>
      <c r="AI178" s="25">
        <f>AI177+AJ178*$AG$41</f>
        <v>0.19683394269453983</v>
      </c>
      <c r="AJ178" s="27">
        <f>$AI$35*AG177*AI177-$AI$36*AI177</f>
        <v>-7.2055547390885016E-2</v>
      </c>
      <c r="AK178" s="36"/>
      <c r="AL178" s="51">
        <f>AL177+$AM$41</f>
        <v>67.5</v>
      </c>
      <c r="AM178" s="25">
        <f>AM177+AN178*$AM$41</f>
        <v>37.985502226176116</v>
      </c>
      <c r="AN178" s="26">
        <f>-$AO$35*AM177*AO177</f>
        <v>-0.95454233651403053</v>
      </c>
      <c r="AO178" s="25">
        <f>AO177+AP178*$AM$41</f>
        <v>1.3734515871944257</v>
      </c>
      <c r="AP178" s="27">
        <f>$AO$35*AM177*AO177-$AO$36*AO177</f>
        <v>-1.0575037726257674E-2</v>
      </c>
      <c r="AQ178" s="5"/>
      <c r="AR178" s="51">
        <f>AR177+$AS$41</f>
        <v>32.399999999999913</v>
      </c>
      <c r="AS178" s="25">
        <f>AS177+AT178*$AS$41</f>
        <v>43.271234985127123</v>
      </c>
      <c r="AT178" s="26">
        <f>-$AU$35*AS177*AU177</f>
        <v>-4.1817873531797796</v>
      </c>
      <c r="AU178" s="25">
        <f>AU177+AV178*$AS$41</f>
        <v>4.2440110012040853</v>
      </c>
      <c r="AV178" s="27">
        <f>$AU$35*AS177*AU177-$AU$36*AU177</f>
        <v>2.5470654738093508</v>
      </c>
      <c r="AW178" s="30"/>
      <c r="AX178" s="19">
        <f>AX177+$AS$41</f>
        <v>32.399999999999913</v>
      </c>
      <c r="AY178" s="25"/>
      <c r="AZ178" s="26"/>
      <c r="BA178" s="63"/>
      <c r="BB178" s="27"/>
      <c r="BC178" s="36"/>
      <c r="BD178" s="19">
        <f>BD177+$BE$41</f>
        <v>26.999999999999936</v>
      </c>
      <c r="BE178" s="25"/>
      <c r="BF178" s="26"/>
      <c r="BG178" s="25"/>
      <c r="BH178" s="27"/>
      <c r="BI178" s="74"/>
      <c r="BJ178" s="19">
        <f>BJ177+$BK$41</f>
        <v>62.100000000000101</v>
      </c>
      <c r="BK178" s="25"/>
      <c r="BL178" s="26"/>
      <c r="BM178" s="25"/>
      <c r="BN178" s="27"/>
      <c r="BO178" s="74"/>
      <c r="BP178" s="19">
        <f>BP177+$BK$41</f>
        <v>62.100000000000101</v>
      </c>
      <c r="BQ178" s="25"/>
      <c r="BR178" s="26"/>
      <c r="BS178" s="25"/>
      <c r="BT178" s="27"/>
      <c r="BU178" s="100"/>
      <c r="BV178" s="19">
        <f>BV177+$BK$41</f>
        <v>62.100000000000101</v>
      </c>
      <c r="BW178" s="25"/>
      <c r="BX178" s="26"/>
      <c r="BY178" s="25"/>
      <c r="BZ178" s="27"/>
      <c r="CA178" s="33"/>
      <c r="CB178" s="21">
        <f>CB177+$AA$41</f>
        <v>121.50000000000028</v>
      </c>
      <c r="CC178" s="64">
        <f>AC181</f>
        <v>5.5789711159116498E-8</v>
      </c>
      <c r="CD178" s="64">
        <f>AI181</f>
        <v>0.13438189879460402</v>
      </c>
      <c r="CE178" s="64">
        <f>AO181</f>
        <v>1.3232572529009279</v>
      </c>
      <c r="CF178" s="25">
        <f>AU181</f>
        <v>6.5312261138633376</v>
      </c>
      <c r="CG178" s="63">
        <f>BA181</f>
        <v>0</v>
      </c>
      <c r="CH178" s="63">
        <f>BG181</f>
        <v>0</v>
      </c>
      <c r="CI178" s="63">
        <f>BM181</f>
        <v>0</v>
      </c>
      <c r="CJ178" s="63">
        <f>BS181</f>
        <v>0</v>
      </c>
      <c r="CK178" s="64">
        <f>SUM(CC178:CJ178)</f>
        <v>7.9888653213485803</v>
      </c>
      <c r="CL178" s="36"/>
    </row>
    <row r="179" spans="2:90" x14ac:dyDescent="0.65">
      <c r="B179" s="45">
        <v>44033</v>
      </c>
      <c r="C179" s="39">
        <f t="shared" si="65"/>
        <v>630</v>
      </c>
      <c r="D179" s="47">
        <v>25726</v>
      </c>
      <c r="E179" s="52">
        <f t="shared" si="62"/>
        <v>3.9124913502703279E-2</v>
      </c>
      <c r="F179" s="39">
        <f t="shared" si="63"/>
        <v>17714</v>
      </c>
      <c r="G179" s="47">
        <v>657535</v>
      </c>
      <c r="H179" s="47">
        <f t="shared" si="66"/>
        <v>3</v>
      </c>
      <c r="I179" s="47">
        <v>988</v>
      </c>
      <c r="J179" s="53">
        <f t="shared" si="67"/>
        <v>3.8404726735598228E-2</v>
      </c>
      <c r="Y179" s="48"/>
      <c r="Z179" s="51">
        <f>Z178+$AA$41</f>
        <v>122.40000000000029</v>
      </c>
      <c r="AA179" s="25">
        <f>AA178+AB179*$AA$41</f>
        <v>18.138706557239505</v>
      </c>
      <c r="AB179" s="26">
        <f>-$AC$35*AA178*AC178</f>
        <v>-2.8260792203034367E-8</v>
      </c>
      <c r="AC179" s="25">
        <f>AC178+AD179*$AA$41</f>
        <v>8.4432414566945109E-8</v>
      </c>
      <c r="AD179" s="27">
        <f>$AC$35*AA178*AC178-$AC$36*AC178</f>
        <v>-2.1596420403343803E-8</v>
      </c>
      <c r="AE179" s="33"/>
      <c r="AF179" s="51">
        <f>AF178+$AG$41</f>
        <v>50.319999999999901</v>
      </c>
      <c r="AG179" s="80">
        <f>AG178+AH179*$AG$41</f>
        <v>7.0054392859210566</v>
      </c>
      <c r="AH179" s="26">
        <f>-$AI$35*AG178*AI178</f>
        <v>-2.9001427709902838E-2</v>
      </c>
      <c r="AI179" s="25">
        <f>AI178+AJ179*$AG$41</f>
        <v>0.17333504831262342</v>
      </c>
      <c r="AJ179" s="27">
        <f>$AI$35*AG178*AI178-$AI$36*AI178</f>
        <v>-6.3510525356530872E-2</v>
      </c>
      <c r="AK179" s="36"/>
      <c r="AL179" s="51">
        <f>AL178+$AM$41</f>
        <v>68</v>
      </c>
      <c r="AM179" s="25">
        <f>AM178+AN179*$AM$41</f>
        <v>37.515960991269843</v>
      </c>
      <c r="AN179" s="26">
        <f>-$AO$35*AM178*AO178</f>
        <v>-0.93908246981254151</v>
      </c>
      <c r="AO179" s="25">
        <f>AO178+AP179*$AM$41</f>
        <v>1.3622847665826474</v>
      </c>
      <c r="AP179" s="27">
        <f>$AO$35*AM178*AO178-$AO$36*AO178</f>
        <v>-2.2333641223556411E-2</v>
      </c>
      <c r="AQ179" s="5"/>
      <c r="AR179" s="51">
        <f>AR178+$AS$41</f>
        <v>32.639999999999915</v>
      </c>
      <c r="AS179" s="25">
        <f>AS178+AT179*$AS$41</f>
        <v>42.125298937896709</v>
      </c>
      <c r="AT179" s="26">
        <f>-$AU$35*AS178*AU178</f>
        <v>-4.7747335301267313</v>
      </c>
      <c r="AU179" s="25">
        <f>AU178+AV179*$AS$41</f>
        <v>4.93159386030446</v>
      </c>
      <c r="AV179" s="27">
        <f>$AU$35*AS178*AU178-$AU$36*AU178</f>
        <v>2.8649285795848929</v>
      </c>
      <c r="AW179" s="30"/>
      <c r="AX179" s="19">
        <f>AX178+$AS$41</f>
        <v>32.639999999999915</v>
      </c>
      <c r="AY179" s="25"/>
      <c r="AZ179" s="26"/>
      <c r="BA179" s="63"/>
      <c r="BB179" s="27"/>
      <c r="BC179" s="36"/>
      <c r="BD179" s="19">
        <f>BD178+$BE$41</f>
        <v>27.199999999999935</v>
      </c>
      <c r="BE179" s="25"/>
      <c r="BF179" s="26"/>
      <c r="BG179" s="25"/>
      <c r="BH179" s="27"/>
      <c r="BI179" s="74"/>
      <c r="BJ179" s="19">
        <f>BJ178+$BK$41</f>
        <v>62.560000000000102</v>
      </c>
      <c r="BK179" s="25"/>
      <c r="BL179" s="26"/>
      <c r="BM179" s="25"/>
      <c r="BN179" s="27"/>
      <c r="BO179" s="74"/>
      <c r="BP179" s="19">
        <f>BP178+$BK$41</f>
        <v>62.560000000000102</v>
      </c>
      <c r="BQ179" s="25"/>
      <c r="BR179" s="26"/>
      <c r="BS179" s="25"/>
      <c r="BT179" s="27"/>
      <c r="BU179" s="100"/>
      <c r="BV179" s="19">
        <f>BV178+$BK$41</f>
        <v>62.560000000000102</v>
      </c>
      <c r="BW179" s="25"/>
      <c r="BX179" s="26"/>
      <c r="BY179" s="25"/>
      <c r="BZ179" s="27"/>
      <c r="CA179" s="33"/>
      <c r="CB179" s="21">
        <f>CB178+$AA$41</f>
        <v>122.40000000000029</v>
      </c>
      <c r="CC179" s="64">
        <f>AC182</f>
        <v>4.5349924105131507E-8</v>
      </c>
      <c r="CD179" s="64">
        <f>AI182</f>
        <v>0.11830908301093226</v>
      </c>
      <c r="CE179" s="64">
        <f>AO182</f>
        <v>1.296084861314672</v>
      </c>
      <c r="CF179" s="25">
        <f>AU182</f>
        <v>7.4306966289913667</v>
      </c>
      <c r="CG179" s="63">
        <f>BA182</f>
        <v>0</v>
      </c>
      <c r="CH179" s="63">
        <f>BG182</f>
        <v>0</v>
      </c>
      <c r="CI179" s="63">
        <f>BM182</f>
        <v>0</v>
      </c>
      <c r="CJ179" s="63">
        <f>BS182</f>
        <v>0</v>
      </c>
      <c r="CK179" s="64">
        <f>SUM(CC179:CJ179)</f>
        <v>8.8450906186668945</v>
      </c>
      <c r="CL179" s="75">
        <f>P58</f>
        <v>44165</v>
      </c>
    </row>
    <row r="180" spans="2:90" x14ac:dyDescent="0.65">
      <c r="B180" s="45">
        <v>44034</v>
      </c>
      <c r="C180" s="39">
        <f t="shared" si="65"/>
        <v>577</v>
      </c>
      <c r="D180" s="47">
        <v>26303</v>
      </c>
      <c r="E180" s="52">
        <f t="shared" ref="E180:E186" si="68">IF(D180="","",D180/G180)</f>
        <v>3.9221972535821381E-2</v>
      </c>
      <c r="F180" s="39">
        <f t="shared" si="63"/>
        <v>13084</v>
      </c>
      <c r="G180" s="47">
        <v>670619</v>
      </c>
      <c r="H180" s="47">
        <f t="shared" si="66"/>
        <v>1</v>
      </c>
      <c r="I180" s="47">
        <v>989</v>
      </c>
      <c r="J180" s="53">
        <f t="shared" si="67"/>
        <v>3.7600273733034255E-2</v>
      </c>
      <c r="Y180" s="48"/>
      <c r="Z180" s="51">
        <f>Z179+$AA$41</f>
        <v>123.3000000000003</v>
      </c>
      <c r="AA180" s="25">
        <f>AA179+AB180*$AA$41</f>
        <v>18.138706536564325</v>
      </c>
      <c r="AB180" s="26">
        <f>-$AC$35*AA179*AC179</f>
        <v>-2.297242187623517E-8</v>
      </c>
      <c r="AC180" s="25">
        <f>AC179+AD180*$AA$41</f>
        <v>6.863279116263648E-8</v>
      </c>
      <c r="AD180" s="27">
        <f>$AC$35*AA179*AC179-$AC$36*AC179</f>
        <v>-1.7555137115898481E-8</v>
      </c>
      <c r="AE180" s="33"/>
      <c r="AF180" s="51">
        <f>AF179+$AG$41</f>
        <v>50.689999999999898</v>
      </c>
      <c r="AG180" s="80">
        <f>AG179+AH180*$AG$41</f>
        <v>6.9960042669405738</v>
      </c>
      <c r="AH180" s="26">
        <f>-$AI$35*AG179*AI179</f>
        <v>-2.5500051298601809E-2</v>
      </c>
      <c r="AI180" s="25">
        <f>AI179+AJ180*$AG$41</f>
        <v>0.15262710239154087</v>
      </c>
      <c r="AJ180" s="27">
        <f>$AI$35*AG179*AI179-$AI$36*AI179</f>
        <v>-5.5967421408331192E-2</v>
      </c>
      <c r="AK180" s="36"/>
      <c r="AL180" s="51">
        <f>AL179+$AM$41</f>
        <v>68.5</v>
      </c>
      <c r="AM180" s="25">
        <f>AM179+AN180*$AM$41</f>
        <v>37.055994191810804</v>
      </c>
      <c r="AN180" s="26">
        <f>-$AO$35*AM179*AO179</f>
        <v>-0.91993359891808335</v>
      </c>
      <c r="AO180" s="25">
        <f>AO179+AP180*$AM$41</f>
        <v>1.3454518977377625</v>
      </c>
      <c r="AP180" s="27">
        <f>$AO$35*AM179*AO179-$AO$36*AO179</f>
        <v>-3.366573768976977E-2</v>
      </c>
      <c r="AQ180" s="5"/>
      <c r="AR180" s="51">
        <f>AR179+$AS$41</f>
        <v>32.879999999999917</v>
      </c>
      <c r="AS180" s="25">
        <f>AS179+AT180*$AS$41</f>
        <v>40.828970976517631</v>
      </c>
      <c r="AT180" s="26">
        <f>-$AU$35*AS179*AU179</f>
        <v>-5.4013665057461555</v>
      </c>
      <c r="AU180" s="25">
        <f>AU179+AV180*$AS$41</f>
        <v>5.6953096847706561</v>
      </c>
      <c r="AV180" s="27">
        <f>$AU$35*AS179*AU179-$AU$36*AU179</f>
        <v>3.1821492686091486</v>
      </c>
      <c r="AW180" s="30"/>
      <c r="AX180" s="19">
        <f>AX179+$AS$41</f>
        <v>32.879999999999917</v>
      </c>
      <c r="AY180" s="25"/>
      <c r="AZ180" s="26"/>
      <c r="BA180" s="63"/>
      <c r="BB180" s="27"/>
      <c r="BC180" s="36"/>
      <c r="BD180" s="19">
        <f>BD179+$BE$41</f>
        <v>27.399999999999935</v>
      </c>
      <c r="BE180" s="25"/>
      <c r="BF180" s="26"/>
      <c r="BG180" s="25"/>
      <c r="BH180" s="27"/>
      <c r="BI180" s="74"/>
      <c r="BJ180" s="19">
        <f>BJ179+$BK$41</f>
        <v>63.020000000000103</v>
      </c>
      <c r="BK180" s="25"/>
      <c r="BL180" s="26"/>
      <c r="BM180" s="25"/>
      <c r="BN180" s="27"/>
      <c r="BO180" s="74"/>
      <c r="BP180" s="19">
        <f>BP179+$BK$41</f>
        <v>63.020000000000103</v>
      </c>
      <c r="BQ180" s="25"/>
      <c r="BR180" s="26"/>
      <c r="BS180" s="25"/>
      <c r="BT180" s="27"/>
      <c r="BU180" s="100"/>
      <c r="BV180" s="19">
        <f>BV179+$BK$41</f>
        <v>63.020000000000103</v>
      </c>
      <c r="BW180" s="25"/>
      <c r="BX180" s="26"/>
      <c r="BY180" s="25"/>
      <c r="BZ180" s="27"/>
      <c r="CA180" s="33"/>
      <c r="CB180" s="21">
        <f>CB179+$AA$41</f>
        <v>123.3000000000003</v>
      </c>
      <c r="CC180" s="64">
        <f>AC183</f>
        <v>3.6863707897840671E-8</v>
      </c>
      <c r="CD180" s="64">
        <f>AI183</f>
        <v>0.104151957472326</v>
      </c>
      <c r="CE180" s="64">
        <f>AO183</f>
        <v>1.2643849808906804</v>
      </c>
      <c r="CF180" s="25">
        <f>AU183</f>
        <v>8.3796282236353132</v>
      </c>
      <c r="CG180" s="63">
        <f>BA183</f>
        <v>0</v>
      </c>
      <c r="CH180" s="63">
        <f>BG183</f>
        <v>0</v>
      </c>
      <c r="CI180" s="63">
        <f>BM183</f>
        <v>0</v>
      </c>
      <c r="CJ180" s="63">
        <f>BS183</f>
        <v>0</v>
      </c>
      <c r="CK180" s="64">
        <f>SUM(CC180:CJ180)</f>
        <v>9.7481651988620275</v>
      </c>
      <c r="CL180" s="36"/>
    </row>
    <row r="181" spans="2:90" x14ac:dyDescent="0.65">
      <c r="B181" s="45">
        <v>44035</v>
      </c>
      <c r="C181" s="39">
        <f t="shared" si="65"/>
        <v>726</v>
      </c>
      <c r="D181" s="47">
        <v>27029</v>
      </c>
      <c r="E181" s="52">
        <f t="shared" si="68"/>
        <v>3.9284281636425999E-2</v>
      </c>
      <c r="F181" s="39">
        <f t="shared" si="63"/>
        <v>17417</v>
      </c>
      <c r="G181" s="47">
        <v>688036</v>
      </c>
      <c r="H181" s="47">
        <f t="shared" si="66"/>
        <v>1</v>
      </c>
      <c r="I181" s="47">
        <v>990</v>
      </c>
      <c r="J181" s="53">
        <f t="shared" si="67"/>
        <v>3.6627326205187022E-2</v>
      </c>
      <c r="Y181" s="48"/>
      <c r="Z181" s="51">
        <f>Z180+$AA$41</f>
        <v>124.2000000000003</v>
      </c>
      <c r="AA181" s="25">
        <f>AA180+AB181*$AA$41</f>
        <v>18.138706519758038</v>
      </c>
      <c r="AB181" s="26">
        <f>-$AC$35*AA180*AC180</f>
        <v>-1.8673650865265527E-8</v>
      </c>
      <c r="AC181" s="25">
        <f>AC180+AD181*$AA$41</f>
        <v>5.5789711159116498E-8</v>
      </c>
      <c r="AD181" s="27">
        <f>$AC$35*AA180*AC180-$AC$36*AC180</f>
        <v>-1.4270088892799983E-8</v>
      </c>
      <c r="AE181" s="33"/>
      <c r="AF181" s="51">
        <f>AF180+$AG$41</f>
        <v>51.059999999999896</v>
      </c>
      <c r="AG181" s="80">
        <f>AG180+AH181*$AG$41</f>
        <v>6.9877076174316217</v>
      </c>
      <c r="AH181" s="26">
        <f>-$AI$35*AG180*AI180</f>
        <v>-2.2423377051221913E-2</v>
      </c>
      <c r="AI181" s="25">
        <f>AI180+AJ181*$AG$41</f>
        <v>0.13438189879460402</v>
      </c>
      <c r="AJ181" s="27">
        <f>$AI$35*AG180*AI180-$AI$36*AI180</f>
        <v>-4.931136107280229E-2</v>
      </c>
      <c r="AK181" s="36"/>
      <c r="AL181" s="51">
        <f>AL180+$AM$41</f>
        <v>69</v>
      </c>
      <c r="AM181" s="25">
        <f>AM180+AN181*$AM$41</f>
        <v>36.607280672439423</v>
      </c>
      <c r="AN181" s="26">
        <f>-$AO$35*AM180*AO180</f>
        <v>-0.8974270387427643</v>
      </c>
      <c r="AO181" s="25">
        <f>AO180+AP181*$AM$41</f>
        <v>1.3232572529009279</v>
      </c>
      <c r="AP181" s="27">
        <f>$AO$35*AM180*AO180-$AO$36*AO180</f>
        <v>-4.4389289673669396E-2</v>
      </c>
      <c r="AQ181" s="5"/>
      <c r="AR181" s="51">
        <f>AR180+$AS$41</f>
        <v>33.119999999999919</v>
      </c>
      <c r="AS181" s="25">
        <f>AS180+AT181*$AS$41</f>
        <v>39.377961101469715</v>
      </c>
      <c r="AT181" s="26">
        <f>-$AU$35*AS180*AU180</f>
        <v>-6.0458744793663026</v>
      </c>
      <c r="AU181" s="25">
        <f>AU180+AV181*$AS$41</f>
        <v>6.5312261138633376</v>
      </c>
      <c r="AV181" s="27">
        <f>$AU$35*AS180*AU180-$AU$36*AU180</f>
        <v>3.4829851212195071</v>
      </c>
      <c r="AW181" s="30"/>
      <c r="AX181" s="19">
        <f>AX180+$AS$41</f>
        <v>33.119999999999919</v>
      </c>
      <c r="AY181" s="25"/>
      <c r="AZ181" s="26"/>
      <c r="BA181" s="63"/>
      <c r="BB181" s="27"/>
      <c r="BC181" s="36"/>
      <c r="BD181" s="19">
        <f>BD180+$BE$41</f>
        <v>27.599999999999934</v>
      </c>
      <c r="BE181" s="25"/>
      <c r="BF181" s="26"/>
      <c r="BG181" s="25"/>
      <c r="BH181" s="27"/>
      <c r="BI181" s="74"/>
      <c r="BJ181" s="19">
        <f>BJ180+$BK$41</f>
        <v>63.480000000000103</v>
      </c>
      <c r="BK181" s="25"/>
      <c r="BL181" s="26"/>
      <c r="BM181" s="25"/>
      <c r="BN181" s="27"/>
      <c r="BO181" s="74"/>
      <c r="BP181" s="19">
        <f>BP180+$BK$41</f>
        <v>63.480000000000103</v>
      </c>
      <c r="BQ181" s="25"/>
      <c r="BR181" s="26"/>
      <c r="BS181" s="25"/>
      <c r="BT181" s="27"/>
      <c r="BU181" s="100"/>
      <c r="BV181" s="19">
        <f>BV180+$BK$41</f>
        <v>63.480000000000103</v>
      </c>
      <c r="BW181" s="25"/>
      <c r="BX181" s="26"/>
      <c r="BY181" s="25"/>
      <c r="BZ181" s="27"/>
      <c r="CA181" s="33"/>
      <c r="CB181" s="21">
        <f>CB180+$AA$41</f>
        <v>124.2000000000003</v>
      </c>
      <c r="CC181" s="64">
        <f>AC184</f>
        <v>2.9965495787300044E-8</v>
      </c>
      <c r="CD181" s="64">
        <f>AI184</f>
        <v>9.1683711883938646E-2</v>
      </c>
      <c r="CE181" s="64">
        <f>AO184</f>
        <v>1.2286590863775269</v>
      </c>
      <c r="CF181" s="25">
        <f>AU184</f>
        <v>9.3581612295024392</v>
      </c>
      <c r="CG181" s="63">
        <f>BA184</f>
        <v>0</v>
      </c>
      <c r="CH181" s="63">
        <f>BG184</f>
        <v>0</v>
      </c>
      <c r="CI181" s="63">
        <f>BM184</f>
        <v>0</v>
      </c>
      <c r="CJ181" s="63">
        <f>BS184</f>
        <v>0</v>
      </c>
      <c r="CK181" s="64">
        <f>SUM(CC181:CJ181)</f>
        <v>10.6785040577294</v>
      </c>
      <c r="CL181" s="36"/>
    </row>
    <row r="182" spans="2:90" x14ac:dyDescent="0.65">
      <c r="B182" s="45">
        <v>44036</v>
      </c>
      <c r="C182" s="39">
        <f t="shared" si="65"/>
        <v>927</v>
      </c>
      <c r="D182" s="47">
        <v>27956</v>
      </c>
      <c r="E182" s="52">
        <f t="shared" si="68"/>
        <v>4.0079597196894107E-2</v>
      </c>
      <c r="F182" s="39">
        <f t="shared" si="63"/>
        <v>9476</v>
      </c>
      <c r="G182" s="47">
        <v>697512</v>
      </c>
      <c r="H182" s="47">
        <f t="shared" si="66"/>
        <v>2</v>
      </c>
      <c r="I182" s="47">
        <v>992</v>
      </c>
      <c r="J182" s="53">
        <f t="shared" si="67"/>
        <v>3.5484332522535411E-2</v>
      </c>
      <c r="Y182" s="48"/>
      <c r="Z182" s="51">
        <f>Z181+$AA$41</f>
        <v>125.10000000000031</v>
      </c>
      <c r="AA182" s="25">
        <f>AA181+AB182*$AA$41</f>
        <v>18.138706506096671</v>
      </c>
      <c r="AB182" s="26">
        <f>-$AC$35*AA181*AC181</f>
        <v>-1.5179297963059261E-8</v>
      </c>
      <c r="AC182" s="25">
        <f>AC181+AD182*$AA$41</f>
        <v>4.5349924105131507E-8</v>
      </c>
      <c r="AD182" s="27">
        <f>$AC$35*AA181*AC181-$AC$36*AC181</f>
        <v>-1.1599763393316657E-8</v>
      </c>
      <c r="AE182" s="33"/>
      <c r="AF182" s="51">
        <f>AF181+$AG$41</f>
        <v>51.429999999999893</v>
      </c>
      <c r="AG182" s="80">
        <f>AG181+AH182*$AG$41</f>
        <v>6.980411421014912</v>
      </c>
      <c r="AH182" s="26">
        <f>-$AI$35*AG181*AI181</f>
        <v>-1.9719449774891578E-2</v>
      </c>
      <c r="AI182" s="25">
        <f>AI181+AJ182*$AG$41</f>
        <v>0.11830908301093226</v>
      </c>
      <c r="AJ182" s="27">
        <f>$AI$35*AG181*AI181-$AI$36*AI181</f>
        <v>-4.3440042658572306E-2</v>
      </c>
      <c r="AK182" s="36"/>
      <c r="AL182" s="51">
        <f>AL181+$AM$41</f>
        <v>69.5</v>
      </c>
      <c r="AM182" s="25">
        <f>AM181+AN182*$AM$41</f>
        <v>36.171313025510351</v>
      </c>
      <c r="AN182" s="26">
        <f>-$AO$35*AM181*AO181</f>
        <v>-0.87193529385813751</v>
      </c>
      <c r="AO182" s="25">
        <f>AO181+AP182*$AM$41</f>
        <v>1.296084861314672</v>
      </c>
      <c r="AP182" s="27">
        <f>$AO$35*AM181*AO181-$AO$36*AO181</f>
        <v>-5.4344783172511901E-2</v>
      </c>
      <c r="AQ182" s="5"/>
      <c r="AR182" s="51">
        <f>AR181+$AS$41</f>
        <v>33.359999999999921</v>
      </c>
      <c r="AS182" s="25">
        <f>AS181+AT182*$AS$41</f>
        <v>37.773118166044448</v>
      </c>
      <c r="AT182" s="26">
        <f>-$AU$35*AS181*AU181</f>
        <v>-6.6868455642719562</v>
      </c>
      <c r="AU182" s="25">
        <f>AU181+AV182*$AS$41</f>
        <v>7.4306966289913667</v>
      </c>
      <c r="AV182" s="27">
        <f>$AU$35*AS181*AU181-$AU$36*AU181</f>
        <v>3.747793813033454</v>
      </c>
      <c r="AW182" s="30"/>
      <c r="AX182" s="19">
        <f>AX181+$AS$41</f>
        <v>33.359999999999921</v>
      </c>
      <c r="AY182" s="25"/>
      <c r="AZ182" s="26"/>
      <c r="BA182" s="63"/>
      <c r="BB182" s="27"/>
      <c r="BC182" s="36"/>
      <c r="BD182" s="19">
        <f>BD181+$BE$41</f>
        <v>27.799999999999933</v>
      </c>
      <c r="BE182" s="25"/>
      <c r="BF182" s="26"/>
      <c r="BG182" s="25"/>
      <c r="BH182" s="27"/>
      <c r="BI182" s="74"/>
      <c r="BJ182" s="19">
        <f>BJ181+$BK$41</f>
        <v>63.940000000000104</v>
      </c>
      <c r="BK182" s="25"/>
      <c r="BL182" s="26"/>
      <c r="BM182" s="25"/>
      <c r="BN182" s="27"/>
      <c r="BO182" s="74"/>
      <c r="BP182" s="19">
        <f>BP181+$BK$41</f>
        <v>63.940000000000104</v>
      </c>
      <c r="BQ182" s="25"/>
      <c r="BR182" s="26"/>
      <c r="BS182" s="25"/>
      <c r="BT182" s="27"/>
      <c r="BU182" s="100"/>
      <c r="BV182" s="19">
        <f>BV181+$BK$41</f>
        <v>63.940000000000104</v>
      </c>
      <c r="BW182" s="25"/>
      <c r="BX182" s="26"/>
      <c r="BY182" s="25"/>
      <c r="BZ182" s="27"/>
      <c r="CA182" s="33"/>
      <c r="CB182" s="21">
        <f>CB181+$AA$41</f>
        <v>125.10000000000031</v>
      </c>
      <c r="CC182" s="64">
        <f>AC185</f>
        <v>2.4358128599881809E-8</v>
      </c>
      <c r="CD182" s="64">
        <f>AI185</f>
        <v>8.0704045154581044E-2</v>
      </c>
      <c r="CE182" s="64">
        <f>AO185</f>
        <v>1.1894441822080606</v>
      </c>
      <c r="CF182" s="25">
        <f>AU185</f>
        <v>10.340973889579379</v>
      </c>
      <c r="CG182" s="63">
        <f>BA185</f>
        <v>0.01</v>
      </c>
      <c r="CH182" s="63">
        <f>BG185</f>
        <v>0</v>
      </c>
      <c r="CI182" s="63">
        <f>BM185</f>
        <v>0</v>
      </c>
      <c r="CJ182" s="63">
        <f>BS185</f>
        <v>0</v>
      </c>
      <c r="CK182" s="64">
        <f>SUM(CC182:CJ182)</f>
        <v>11.62112214130015</v>
      </c>
      <c r="CL182" s="75">
        <f>P59</f>
        <v>44172</v>
      </c>
    </row>
    <row r="183" spans="2:90" x14ac:dyDescent="0.65">
      <c r="B183" s="45">
        <v>44037</v>
      </c>
      <c r="C183" s="39">
        <f t="shared" si="65"/>
        <v>830</v>
      </c>
      <c r="D183" s="47">
        <v>28786</v>
      </c>
      <c r="E183" s="52">
        <f t="shared" si="68"/>
        <v>4.0865985235661553E-2</v>
      </c>
      <c r="F183" s="39">
        <f t="shared" si="63"/>
        <v>6888</v>
      </c>
      <c r="G183" s="47">
        <v>704400</v>
      </c>
      <c r="H183" s="47">
        <f t="shared" si="66"/>
        <v>1</v>
      </c>
      <c r="I183" s="47">
        <v>993</v>
      </c>
      <c r="J183" s="53">
        <f t="shared" si="67"/>
        <v>3.4495935524213157E-2</v>
      </c>
      <c r="Y183" s="48"/>
      <c r="Z183" s="51">
        <f>Z182+$AA$41</f>
        <v>126.00000000000031</v>
      </c>
      <c r="AA183" s="25">
        <f>AA182+AB183*$AA$41</f>
        <v>18.13870649499172</v>
      </c>
      <c r="AB183" s="26">
        <f>-$AC$35*AA182*AC182</f>
        <v>-1.2338834451251086E-8</v>
      </c>
      <c r="AC183" s="25">
        <f>AC182+AD183*$AA$41</f>
        <v>3.6863707897840671E-8</v>
      </c>
      <c r="AD183" s="27">
        <f>$AC$35*AA182*AC182-$AC$36*AC182</f>
        <v>-9.4291291192120367E-9</v>
      </c>
      <c r="AE183" s="33"/>
      <c r="AF183" s="51">
        <f>AF182+$AG$41</f>
        <v>51.799999999999891</v>
      </c>
      <c r="AG183" s="80">
        <f>AG182+AH183*$AG$41</f>
        <v>6.9739945970179171</v>
      </c>
      <c r="AH183" s="26">
        <f>-$AI$35*AG182*AI182</f>
        <v>-1.7342767559445572E-2</v>
      </c>
      <c r="AI183" s="25">
        <f>AI182+AJ183*$AG$41</f>
        <v>0.104151957472326</v>
      </c>
      <c r="AJ183" s="27">
        <f>$AI$35*AG182*AI182-$AI$36*AI182</f>
        <v>-3.8262501455692585E-2</v>
      </c>
      <c r="AK183" s="36"/>
      <c r="AL183" s="51">
        <f>AL182+$AM$41</f>
        <v>70</v>
      </c>
      <c r="AM183" s="25">
        <f>AM182+AN183*$AM$41</f>
        <v>35.749383204474206</v>
      </c>
      <c r="AN183" s="26">
        <f>-$AO$35*AM182*AO182</f>
        <v>-0.84385964207228703</v>
      </c>
      <c r="AO183" s="25">
        <f>AO182+AP183*$AM$41</f>
        <v>1.2643849808906804</v>
      </c>
      <c r="AP183" s="27">
        <f>$AO$35*AM182*AO182-$AO$36*AO182</f>
        <v>-6.3399760847983377E-2</v>
      </c>
      <c r="AQ183" s="5"/>
      <c r="AR183" s="51">
        <f>AR182+$AS$41</f>
        <v>33.599999999999923</v>
      </c>
      <c r="AS183" s="25">
        <f>AS182+AT183*$AS$41</f>
        <v>36.021671335469435</v>
      </c>
      <c r="AT183" s="26">
        <f>-$AU$35*AS182*AU182</f>
        <v>-7.2976951273958948</v>
      </c>
      <c r="AU183" s="25">
        <f>AU182+AV183*$AS$41</f>
        <v>8.3796282236353132</v>
      </c>
      <c r="AV183" s="27">
        <f>$AU$35*AS182*AU182-$AU$36*AU182</f>
        <v>3.9538816443497797</v>
      </c>
      <c r="AW183" s="30"/>
      <c r="AX183" s="19">
        <f>AX182+$AS$41</f>
        <v>33.599999999999923</v>
      </c>
      <c r="AY183" s="25"/>
      <c r="AZ183" s="26"/>
      <c r="BA183" s="63"/>
      <c r="BB183" s="27"/>
      <c r="BC183" s="36"/>
      <c r="BD183" s="19">
        <f>BD182+$BE$41</f>
        <v>27.999999999999932</v>
      </c>
      <c r="BE183" s="25"/>
      <c r="BF183" s="26"/>
      <c r="BG183" s="25"/>
      <c r="BH183" s="27"/>
      <c r="BI183" s="74"/>
      <c r="BJ183" s="19">
        <f>BJ182+$BK$41</f>
        <v>64.400000000000105</v>
      </c>
      <c r="BK183" s="25"/>
      <c r="BL183" s="26"/>
      <c r="BM183" s="25"/>
      <c r="BN183" s="27"/>
      <c r="BO183" s="74"/>
      <c r="BP183" s="19">
        <f>BP182+$BK$41</f>
        <v>64.400000000000105</v>
      </c>
      <c r="BQ183" s="25"/>
      <c r="BR183" s="26"/>
      <c r="BS183" s="25"/>
      <c r="BT183" s="27"/>
      <c r="BU183" s="100"/>
      <c r="BV183" s="19">
        <f>BV182+$BK$41</f>
        <v>64.400000000000105</v>
      </c>
      <c r="BW183" s="25"/>
      <c r="BX183" s="26"/>
      <c r="BY183" s="25"/>
      <c r="BZ183" s="27"/>
      <c r="CA183" s="33"/>
      <c r="CB183" s="21">
        <f>CB182+$AA$41</f>
        <v>126.00000000000031</v>
      </c>
      <c r="CC183" s="64">
        <f>AC186</f>
        <v>1.9800053802798623E-8</v>
      </c>
      <c r="CD183" s="64">
        <f>AI186</f>
        <v>7.1036145591844735E-2</v>
      </c>
      <c r="CE183" s="64">
        <f>AO186</f>
        <v>1.1472972115393911</v>
      </c>
      <c r="CF183" s="25">
        <f>AU186</f>
        <v>11.298367943463408</v>
      </c>
      <c r="CG183" s="63">
        <f>BA186</f>
        <v>1.576E-2</v>
      </c>
      <c r="CH183" s="63">
        <f>BG186</f>
        <v>0</v>
      </c>
      <c r="CI183" s="63">
        <f>BM186</f>
        <v>0</v>
      </c>
      <c r="CJ183" s="63">
        <f>BS186</f>
        <v>0</v>
      </c>
      <c r="CK183" s="64">
        <f>SUM(CC183:CJ183)</f>
        <v>12.532461320394697</v>
      </c>
      <c r="CL183" s="36"/>
    </row>
    <row r="184" spans="2:90" x14ac:dyDescent="0.65">
      <c r="B184" s="45">
        <v>44038</v>
      </c>
      <c r="C184" s="39">
        <f t="shared" si="65"/>
        <v>596</v>
      </c>
      <c r="D184" s="47">
        <v>29382</v>
      </c>
      <c r="E184" s="52">
        <f t="shared" si="68"/>
        <v>4.1077447667566547E-2</v>
      </c>
      <c r="F184" s="39">
        <f t="shared" si="63"/>
        <v>10883</v>
      </c>
      <c r="G184" s="47">
        <v>715283</v>
      </c>
      <c r="H184" s="47">
        <f t="shared" si="66"/>
        <v>3</v>
      </c>
      <c r="I184" s="47">
        <v>996</v>
      </c>
      <c r="J184" s="53">
        <f t="shared" si="67"/>
        <v>3.3898305084745763E-2</v>
      </c>
      <c r="Y184" s="48"/>
      <c r="Z184" s="51">
        <f>Z183+$AA$41</f>
        <v>126.90000000000032</v>
      </c>
      <c r="AA184" s="25">
        <f>AA183+AB184*$AA$41</f>
        <v>18.138706485964811</v>
      </c>
      <c r="AB184" s="26">
        <f>-$AC$35*AA183*AC183</f>
        <v>-1.0029899668140602E-8</v>
      </c>
      <c r="AC184" s="25">
        <f>AC183+AD184*$AA$41</f>
        <v>2.9965495787300044E-8</v>
      </c>
      <c r="AD184" s="27">
        <f>$AC$35*AA183*AC183-$AC$36*AC183</f>
        <v>-7.664680122822919E-9</v>
      </c>
      <c r="AE184" s="33"/>
      <c r="AF184" s="51">
        <f>AF183+$AG$41</f>
        <v>52.169999999999888</v>
      </c>
      <c r="AG184" s="80">
        <f>AG183+AH184*$AG$41</f>
        <v>6.9683508172018671</v>
      </c>
      <c r="AH184" s="26">
        <f>-$AI$35*AG183*AI183</f>
        <v>-1.525345896229767E-2</v>
      </c>
      <c r="AI184" s="25">
        <f>AI183+AJ184*$AG$41</f>
        <v>9.1683711883938646E-2</v>
      </c>
      <c r="AJ184" s="27">
        <f>$AI$35*AG183*AI183-$AI$36*AI183</f>
        <v>-3.3697961049695545E-2</v>
      </c>
      <c r="AK184" s="36"/>
      <c r="AL184" s="51">
        <f>AL183+$AM$41</f>
        <v>70.5</v>
      </c>
      <c r="AM184" s="25">
        <f>AM183+AN184*$AM$41</f>
        <v>35.342574355675623</v>
      </c>
      <c r="AN184" s="26">
        <f>-$AO$35*AM183*AO183</f>
        <v>-0.81361769759716907</v>
      </c>
      <c r="AO184" s="25">
        <f>AO183+AP184*$AM$41</f>
        <v>1.2286590863775269</v>
      </c>
      <c r="AP184" s="27">
        <f>$AO$35*AM183*AO183-$AO$36*AO183</f>
        <v>-7.1451789026307111E-2</v>
      </c>
      <c r="AQ184" s="5"/>
      <c r="AR184" s="51">
        <f>AR183+$AS$41</f>
        <v>33.839999999999925</v>
      </c>
      <c r="AS184" s="25">
        <f>AS183+AT184*$AS$41</f>
        <v>34.138138481449694</v>
      </c>
      <c r="AT184" s="26">
        <f>-$AU$35*AS183*AU183</f>
        <v>-7.8480535584155851</v>
      </c>
      <c r="AU184" s="25">
        <f>AU183+AV184*$AS$41</f>
        <v>9.3581612295024392</v>
      </c>
      <c r="AV184" s="27">
        <f>$AU$35*AS183*AU183-$AU$36*AU183</f>
        <v>4.077220857779694</v>
      </c>
      <c r="AW184" s="30"/>
      <c r="AX184" s="19">
        <f>AX183+$AS$41</f>
        <v>33.839999999999925</v>
      </c>
      <c r="AY184" s="25"/>
      <c r="AZ184" s="26"/>
      <c r="BA184" s="63"/>
      <c r="BB184" s="27"/>
      <c r="BC184" s="36"/>
      <c r="BD184" s="19">
        <f>BD183+$BE$41</f>
        <v>28.199999999999932</v>
      </c>
      <c r="BE184" s="25"/>
      <c r="BF184" s="26"/>
      <c r="BG184" s="25"/>
      <c r="BH184" s="27"/>
      <c r="BI184" s="74"/>
      <c r="BJ184" s="19">
        <f>BJ183+$BK$41</f>
        <v>64.860000000000099</v>
      </c>
      <c r="BK184" s="25"/>
      <c r="BL184" s="26"/>
      <c r="BM184" s="25"/>
      <c r="BN184" s="27"/>
      <c r="BO184" s="74"/>
      <c r="BP184" s="19">
        <f>BP183+$BK$41</f>
        <v>64.860000000000099</v>
      </c>
      <c r="BQ184" s="25"/>
      <c r="BR184" s="26"/>
      <c r="BS184" s="25"/>
      <c r="BT184" s="27"/>
      <c r="BU184" s="100"/>
      <c r="BV184" s="19">
        <f>BV183+$BK$41</f>
        <v>64.860000000000099</v>
      </c>
      <c r="BW184" s="25"/>
      <c r="BX184" s="26"/>
      <c r="BY184" s="25"/>
      <c r="BZ184" s="27"/>
      <c r="CA184" s="33"/>
      <c r="CB184" s="21">
        <f>CB183+$AA$41</f>
        <v>126.90000000000032</v>
      </c>
      <c r="CC184" s="64">
        <f>AC187</f>
        <v>1.6094919974960105E-8</v>
      </c>
      <c r="CD184" s="64">
        <f>AI187</f>
        <v>6.2523996970476531E-2</v>
      </c>
      <c r="CE184" s="64">
        <f>AO187</f>
        <v>1.102780244949386</v>
      </c>
      <c r="CF184" s="25">
        <f>AU187</f>
        <v>12.198163787286783</v>
      </c>
      <c r="CG184" s="63">
        <f>BA187</f>
        <v>2.4836436462591999E-2</v>
      </c>
      <c r="CH184" s="63">
        <f>BG187</f>
        <v>0</v>
      </c>
      <c r="CI184" s="63">
        <f>BM187</f>
        <v>0</v>
      </c>
      <c r="CJ184" s="63">
        <f>BS187</f>
        <v>0</v>
      </c>
      <c r="CK184" s="64">
        <f>SUM(CC184:CJ184)</f>
        <v>13.388304481764157</v>
      </c>
      <c r="CL184" s="36"/>
    </row>
    <row r="185" spans="2:90" x14ac:dyDescent="0.65">
      <c r="B185" s="45">
        <v>44039</v>
      </c>
      <c r="C185" s="39">
        <f t="shared" si="65"/>
        <v>607</v>
      </c>
      <c r="D185" s="47">
        <v>29989</v>
      </c>
      <c r="E185" s="52">
        <f t="shared" si="68"/>
        <v>4.1622426617034539E-2</v>
      </c>
      <c r="F185" s="39">
        <f t="shared" si="63"/>
        <v>5218</v>
      </c>
      <c r="G185" s="47">
        <v>720501</v>
      </c>
      <c r="H185" s="47">
        <f t="shared" si="66"/>
        <v>0</v>
      </c>
      <c r="I185" s="47">
        <v>996</v>
      </c>
      <c r="J185" s="53">
        <f t="shared" si="67"/>
        <v>3.321217779852613E-2</v>
      </c>
      <c r="Y185" s="48"/>
      <c r="Z185" s="51">
        <f>Z184+$AA$41</f>
        <v>127.80000000000032</v>
      </c>
      <c r="AA185" s="25">
        <f>AA184+AB185*$AA$41</f>
        <v>18.138706478627082</v>
      </c>
      <c r="AB185" s="26">
        <f>-$AC$35*AA184*AC184</f>
        <v>-8.1530299918837583E-9</v>
      </c>
      <c r="AC185" s="25">
        <f>AC184+AD185*$AA$41</f>
        <v>2.4358128599881809E-8</v>
      </c>
      <c r="AD185" s="27">
        <f>$AC$35*AA184*AC184-$AC$36*AC184</f>
        <v>-6.2304079860202617E-9</v>
      </c>
      <c r="AE185" s="33"/>
      <c r="AF185" s="51">
        <f>AF184+$AG$41</f>
        <v>52.539999999999885</v>
      </c>
      <c r="AG185" s="80">
        <f>AG184+AH185*$AG$41</f>
        <v>6.9633866864346077</v>
      </c>
      <c r="AH185" s="26">
        <f>-$AI$35*AG184*AI184</f>
        <v>-1.3416569641241433E-2</v>
      </c>
      <c r="AI185" s="25">
        <f>AI184+AJ185*$AG$41</f>
        <v>8.0704045154581044E-2</v>
      </c>
      <c r="AJ185" s="27">
        <f>$AI$35*AG184*AI184-$AI$36*AI184</f>
        <v>-2.9674774944209732E-2</v>
      </c>
      <c r="AK185" s="36"/>
      <c r="AL185" s="51">
        <f>AL184+$AM$41</f>
        <v>71</v>
      </c>
      <c r="AM185" s="25">
        <f>AM184+AN185*$AM$41</f>
        <v>34.951758579612957</v>
      </c>
      <c r="AN185" s="26">
        <f>-$AO$35*AM184*AO184</f>
        <v>-0.78163155212533597</v>
      </c>
      <c r="AO185" s="25">
        <f>AO184+AP185*$AM$41</f>
        <v>1.1894441822080606</v>
      </c>
      <c r="AP185" s="27">
        <f>$AO$35*AM184*AO184-$AO$36*AO184</f>
        <v>-7.842980833893276E-2</v>
      </c>
      <c r="AQ185" s="5"/>
      <c r="AR185" s="51">
        <f>AR184+$AS$41</f>
        <v>34.079999999999927</v>
      </c>
      <c r="AS185" s="25">
        <f>AS184+AT185*$AS$41</f>
        <v>32.144644408586487</v>
      </c>
      <c r="AT185" s="26">
        <f>-$AU$35*AS184*AU184</f>
        <v>-8.3062253035966833</v>
      </c>
      <c r="AU185" s="25">
        <f>AU184+AV185*$AS$41</f>
        <v>10.340973889579379</v>
      </c>
      <c r="AV185" s="27">
        <f>$AU$35*AS184*AU184-$AU$36*AU184</f>
        <v>4.0950527503205851</v>
      </c>
      <c r="AW185" s="30"/>
      <c r="AX185" s="19">
        <f>AX184+$AS$41</f>
        <v>34.079999999999927</v>
      </c>
      <c r="AY185" s="25">
        <v>50</v>
      </c>
      <c r="AZ185" s="26">
        <f>-$BA$35*AY184*BA184</f>
        <v>0</v>
      </c>
      <c r="BA185" s="25">
        <v>0.01</v>
      </c>
      <c r="BB185" s="27">
        <f>$BA$35*AY184*BA184-$BA$36*BA184</f>
        <v>0</v>
      </c>
      <c r="BC185" s="36"/>
      <c r="BD185" s="19">
        <f>BD184+$BE$41</f>
        <v>28.399999999999931</v>
      </c>
      <c r="BE185" s="25"/>
      <c r="BF185" s="26"/>
      <c r="BG185" s="25"/>
      <c r="BH185" s="27"/>
      <c r="BI185" s="74"/>
      <c r="BJ185" s="19">
        <f>BJ184+$BK$41</f>
        <v>65.320000000000093</v>
      </c>
      <c r="BK185" s="25"/>
      <c r="BL185" s="26"/>
      <c r="BM185" s="25"/>
      <c r="BN185" s="27"/>
      <c r="BO185" s="74"/>
      <c r="BP185" s="19">
        <f>BP184+$BK$41</f>
        <v>65.320000000000093</v>
      </c>
      <c r="BQ185" s="25"/>
      <c r="BR185" s="26"/>
      <c r="BS185" s="25"/>
      <c r="BT185" s="27"/>
      <c r="BU185" s="100"/>
      <c r="BV185" s="19">
        <f>BV184+$BK$41</f>
        <v>65.320000000000093</v>
      </c>
      <c r="BW185" s="25"/>
      <c r="BX185" s="26"/>
      <c r="BY185" s="25"/>
      <c r="BZ185" s="27"/>
      <c r="CA185" s="33"/>
      <c r="CB185" s="21">
        <f>CB184+$AA$41</f>
        <v>127.80000000000032</v>
      </c>
      <c r="CC185" s="64">
        <f>AC188</f>
        <v>1.3083118437935557E-8</v>
      </c>
      <c r="CD185" s="64">
        <f>AI188</f>
        <v>5.502997959333078E-2</v>
      </c>
      <c r="CE185" s="64">
        <f>AO188</f>
        <v>1.0564470071325354</v>
      </c>
      <c r="CF185" s="25">
        <f>AU188</f>
        <v>13.008250320402741</v>
      </c>
      <c r="CG185" s="63">
        <f>BA188</f>
        <v>3.9136851311988255E-2</v>
      </c>
      <c r="CH185" s="63">
        <f>BG188</f>
        <v>0</v>
      </c>
      <c r="CI185" s="63">
        <f>BM188</f>
        <v>0</v>
      </c>
      <c r="CJ185" s="63">
        <f>BS188</f>
        <v>0</v>
      </c>
      <c r="CK185" s="64">
        <f>SUM(CC185:CJ185)</f>
        <v>14.158864171523716</v>
      </c>
      <c r="CL185" s="75">
        <f>P60</f>
        <v>44179</v>
      </c>
    </row>
    <row r="186" spans="2:90" x14ac:dyDescent="0.65">
      <c r="B186" s="45">
        <v>44040</v>
      </c>
      <c r="C186" s="39">
        <f t="shared" si="65"/>
        <v>972</v>
      </c>
      <c r="D186" s="47">
        <v>30961</v>
      </c>
      <c r="E186" s="52">
        <f t="shared" si="68"/>
        <v>4.148994477566538E-2</v>
      </c>
      <c r="F186" s="39">
        <f t="shared" si="63"/>
        <v>25728</v>
      </c>
      <c r="G186" s="47">
        <v>746229</v>
      </c>
      <c r="H186" s="47">
        <f t="shared" si="66"/>
        <v>2</v>
      </c>
      <c r="I186" s="47">
        <v>998</v>
      </c>
      <c r="J186" s="53">
        <f t="shared" si="67"/>
        <v>3.223410096573108E-2</v>
      </c>
      <c r="Y186" s="48"/>
      <c r="Z186" s="51">
        <f>Z185+$AA$41</f>
        <v>128.70000000000033</v>
      </c>
      <c r="AA186" s="25">
        <f>AA185+AB186*$AA$41</f>
        <v>18.138706472662445</v>
      </c>
      <c r="AB186" s="26">
        <f>-$AC$35*AA185*AC185</f>
        <v>-6.627374175628616E-9</v>
      </c>
      <c r="AC186" s="25">
        <f>AC185+AD186*$AA$41</f>
        <v>1.9800053802798623E-8</v>
      </c>
      <c r="AD186" s="27">
        <f>$AC$35*AA185*AC185-$AC$36*AC185</f>
        <v>-5.0645275523146517E-9</v>
      </c>
      <c r="AE186" s="33"/>
      <c r="AF186" s="51">
        <f>AF185+$AG$41</f>
        <v>52.909999999999883</v>
      </c>
      <c r="AG186" s="80">
        <f>AG185+AH186*$AG$41</f>
        <v>6.9590201525449622</v>
      </c>
      <c r="AH186" s="26">
        <f>-$AI$35*AG185*AI185</f>
        <v>-1.1801442944987368E-2</v>
      </c>
      <c r="AI186" s="25">
        <f>AI185+AJ186*$AG$41</f>
        <v>7.1036145591844735E-2</v>
      </c>
      <c r="AJ186" s="27">
        <f>$AI$35*AG185*AI185-$AI$36*AI185</f>
        <v>-2.6129458277665718E-2</v>
      </c>
      <c r="AK186" s="36"/>
      <c r="AL186" s="51">
        <f>AL185+$AM$41</f>
        <v>71.5</v>
      </c>
      <c r="AM186" s="25">
        <f>AM185+AN186*$AM$41</f>
        <v>34.577600086508802</v>
      </c>
      <c r="AN186" s="26">
        <f>-$AO$35*AM185*AO185</f>
        <v>-0.74831698620830334</v>
      </c>
      <c r="AO186" s="25">
        <f>AO185+AP186*$AM$41</f>
        <v>1.1472972115393911</v>
      </c>
      <c r="AP186" s="27">
        <f>$AO$35*AM185*AO185-$AO$36*AO185</f>
        <v>-8.4293941337339029E-2</v>
      </c>
      <c r="AQ186" s="5"/>
      <c r="AR186" s="51">
        <f>AR185+$AS$41</f>
        <v>34.319999999999929</v>
      </c>
      <c r="AS186" s="25">
        <f>AS185+AT186*$AS$41</f>
        <v>30.070425174627886</v>
      </c>
      <c r="AT186" s="26">
        <f>-$AU$35*AS185*AU185</f>
        <v>-8.6425801414941716</v>
      </c>
      <c r="AU186" s="25">
        <f>AU185+AV186*$AS$41</f>
        <v>11.298367943463408</v>
      </c>
      <c r="AV186" s="27">
        <f>$AU$35*AS185*AU185-$AU$36*AU185</f>
        <v>3.9891418911834506</v>
      </c>
      <c r="AW186" s="30"/>
      <c r="AX186" s="19">
        <f>AX185+$AS$41</f>
        <v>34.319999999999929</v>
      </c>
      <c r="AY186" s="25">
        <f>AY185+AZ186*$AY$41</f>
        <v>49.993519999999997</v>
      </c>
      <c r="AZ186" s="26">
        <f>-$BA$35*AY185*BA185</f>
        <v>-3.5999999999999997E-2</v>
      </c>
      <c r="BA186" s="25">
        <f>BA185+BB186*$AY$41</f>
        <v>1.576E-2</v>
      </c>
      <c r="BB186" s="27">
        <f>$BA$35*AY185*BA185-$BA$36*BA185</f>
        <v>3.2000000000000001E-2</v>
      </c>
      <c r="BC186" s="36"/>
      <c r="BD186" s="19">
        <f>BD185+$BE$41</f>
        <v>28.59999999999993</v>
      </c>
      <c r="BE186" s="25"/>
      <c r="BF186" s="26"/>
      <c r="BG186" s="25"/>
      <c r="BH186" s="27"/>
      <c r="BI186" s="74"/>
      <c r="BJ186" s="19">
        <f>BJ185+$BK$41</f>
        <v>65.780000000000086</v>
      </c>
      <c r="BK186" s="25"/>
      <c r="BL186" s="26"/>
      <c r="BM186" s="25"/>
      <c r="BN186" s="27"/>
      <c r="BO186" s="74"/>
      <c r="BP186" s="19">
        <f>BP185+$BK$41</f>
        <v>65.780000000000086</v>
      </c>
      <c r="BQ186" s="25"/>
      <c r="BR186" s="26"/>
      <c r="BS186" s="25"/>
      <c r="BT186" s="27"/>
      <c r="BU186" s="100"/>
      <c r="BV186" s="19">
        <f>BV185+$BK$41</f>
        <v>65.780000000000086</v>
      </c>
      <c r="BW186" s="25"/>
      <c r="BX186" s="26"/>
      <c r="BY186" s="25"/>
      <c r="BZ186" s="27"/>
      <c r="CA186" s="33"/>
      <c r="CB186" s="21">
        <f>CB185+$AA$41</f>
        <v>128.70000000000033</v>
      </c>
      <c r="CC186" s="64">
        <f>AC189</f>
        <v>1.0634907679947621E-8</v>
      </c>
      <c r="CD186" s="64">
        <f>AI189</f>
        <v>4.8432737324040735E-2</v>
      </c>
      <c r="CE186" s="64">
        <f>AO189</f>
        <v>1.0088311536786159</v>
      </c>
      <c r="CF186" s="25">
        <f>AU189</f>
        <v>13.699443758330251</v>
      </c>
      <c r="CG186" s="63">
        <f>BA189</f>
        <v>6.1663051310226868E-2</v>
      </c>
      <c r="CH186" s="63">
        <f>BG189</f>
        <v>0</v>
      </c>
      <c r="CI186" s="63">
        <f>BM189</f>
        <v>0</v>
      </c>
      <c r="CJ186" s="63">
        <f>BS189</f>
        <v>0</v>
      </c>
      <c r="CK186" s="64">
        <f>SUM(CC186:CJ186)</f>
        <v>14.818370711278041</v>
      </c>
      <c r="CL186" s="36"/>
    </row>
    <row r="187" spans="2:90" x14ac:dyDescent="0.65">
      <c r="B187" s="45">
        <v>44041</v>
      </c>
      <c r="C187" s="39">
        <f t="shared" si="65"/>
        <v>940</v>
      </c>
      <c r="D187" s="47">
        <v>31901</v>
      </c>
      <c r="E187" s="52">
        <f>IF(D187="","",D187/G187)</f>
        <v>4.1681801433599966E-2</v>
      </c>
      <c r="F187" s="39">
        <f t="shared" si="65"/>
        <v>19117</v>
      </c>
      <c r="G187" s="47">
        <v>765346</v>
      </c>
      <c r="H187" s="47">
        <f t="shared" si="66"/>
        <v>3</v>
      </c>
      <c r="I187" s="47">
        <v>1001</v>
      </c>
      <c r="J187" s="53">
        <f t="shared" si="67"/>
        <v>3.1378326698222624E-2</v>
      </c>
      <c r="Y187" s="48"/>
      <c r="Z187" s="51">
        <f>Z186+$AA$41</f>
        <v>129.60000000000034</v>
      </c>
      <c r="AA187" s="25">
        <f>AA186+AB187*$AA$41</f>
        <v>18.138706467813957</v>
      </c>
      <c r="AB187" s="26">
        <f>-$AC$35*AA186*AC186</f>
        <v>-5.3872104610783197E-9</v>
      </c>
      <c r="AC187" s="25">
        <f>AC186+AD187*$AA$41</f>
        <v>1.6094919974960105E-8</v>
      </c>
      <c r="AD187" s="27">
        <f>$AC$35*AA186*AC186-$AC$36*AC186</f>
        <v>-4.1168153642650188E-9</v>
      </c>
      <c r="AE187" s="33"/>
      <c r="AF187" s="51">
        <f>AF186+$AG$41</f>
        <v>53.27999999999988</v>
      </c>
      <c r="AG187" s="80">
        <f>AG186+AH187*$AG$41</f>
        <v>6.9551791154479083</v>
      </c>
      <c r="AH187" s="26">
        <f>-$AI$35*AG186*AI186</f>
        <v>-1.0381181343388076E-2</v>
      </c>
      <c r="AI187" s="25">
        <f>AI186+AJ187*$AG$41</f>
        <v>6.2523996970476531E-2</v>
      </c>
      <c r="AJ187" s="27">
        <f>$AI$35*AG186*AI186-$AI$36*AI186</f>
        <v>-2.3005807084778944E-2</v>
      </c>
      <c r="AK187" s="36"/>
      <c r="AL187" s="51">
        <f>AL186+$AM$41</f>
        <v>72</v>
      </c>
      <c r="AM187" s="25">
        <f>AM186+AN187*$AM$41</f>
        <v>34.220563029060017</v>
      </c>
      <c r="AN187" s="26">
        <f>-$AO$35*AM186*AO186</f>
        <v>-0.71407411489756356</v>
      </c>
      <c r="AO187" s="25">
        <f>AO186+AP187*$AM$41</f>
        <v>1.102780244949386</v>
      </c>
      <c r="AP187" s="27">
        <f>$AO$35*AM186*AO186-$AO$36*AO186</f>
        <v>-8.9033933180010183E-2</v>
      </c>
      <c r="AQ187" s="5"/>
      <c r="AR187" s="51">
        <f>AR186+$AS$41</f>
        <v>34.559999999999931</v>
      </c>
      <c r="AS187" s="25">
        <f>AS186+AT187*$AS$41</f>
        <v>27.950405592910464</v>
      </c>
      <c r="AT187" s="26">
        <f>-$AU$35*AS186*AU186</f>
        <v>-8.8334149238225983</v>
      </c>
      <c r="AU187" s="25">
        <f>AU186+AV187*$AS$41</f>
        <v>12.198163787286783</v>
      </c>
      <c r="AV187" s="27">
        <f>$AU$35*AS186*AU186-$AU$36*AU186</f>
        <v>3.7491493492640648</v>
      </c>
      <c r="AW187" s="30"/>
      <c r="AX187" s="19">
        <f>AX186+$AS$41</f>
        <v>34.559999999999931</v>
      </c>
      <c r="AY187" s="25">
        <f>AY186+AZ187*$AY$41</f>
        <v>49.983308843537408</v>
      </c>
      <c r="AZ187" s="26">
        <f>-$BA$35*AY186*BA186</f>
        <v>-5.6728647014399995E-2</v>
      </c>
      <c r="BA187" s="25">
        <f>BA186+BB187*$AY$41</f>
        <v>2.4836436462591999E-2</v>
      </c>
      <c r="BB187" s="27">
        <f>$BA$35*AY186*BA186-$BA$36*BA186</f>
        <v>5.0424647014399998E-2</v>
      </c>
      <c r="BC187" s="36"/>
      <c r="BD187" s="19">
        <f>BD186+$BE$41</f>
        <v>28.79999999999993</v>
      </c>
      <c r="BE187" s="25"/>
      <c r="BF187" s="26"/>
      <c r="BG187" s="25"/>
      <c r="BH187" s="27"/>
      <c r="BI187" s="74"/>
      <c r="BJ187" s="19">
        <f>BJ186+$BK$41</f>
        <v>66.24000000000008</v>
      </c>
      <c r="BK187" s="25"/>
      <c r="BL187" s="26"/>
      <c r="BM187" s="25"/>
      <c r="BN187" s="27"/>
      <c r="BO187" s="74"/>
      <c r="BP187" s="19">
        <f>BP186+$BK$41</f>
        <v>66.24000000000008</v>
      </c>
      <c r="BQ187" s="25"/>
      <c r="BR187" s="26"/>
      <c r="BS187" s="25"/>
      <c r="BT187" s="27"/>
      <c r="BU187" s="100"/>
      <c r="BV187" s="19">
        <f>BV186+$BK$41</f>
        <v>66.24000000000008</v>
      </c>
      <c r="BW187" s="25"/>
      <c r="BX187" s="26"/>
      <c r="BY187" s="25"/>
      <c r="BZ187" s="27"/>
      <c r="CA187" s="33"/>
      <c r="CB187" s="21">
        <f>CB186+$AA$41</f>
        <v>129.60000000000034</v>
      </c>
      <c r="CC187" s="64">
        <f>AC190</f>
        <v>8.6448243888891951E-9</v>
      </c>
      <c r="CD187" s="64">
        <f>AI190</f>
        <v>4.2625283619795763E-2</v>
      </c>
      <c r="CE187" s="64">
        <f>AO190</f>
        <v>0.96043655802626748</v>
      </c>
      <c r="CF187" s="25">
        <f>AU190</f>
        <v>14.248180968631377</v>
      </c>
      <c r="CG187" s="63">
        <f>BA190</f>
        <v>9.7134519008965997E-2</v>
      </c>
      <c r="CH187" s="63">
        <f>BG190</f>
        <v>0</v>
      </c>
      <c r="CI187" s="63">
        <f>BM190</f>
        <v>0</v>
      </c>
      <c r="CJ187" s="63">
        <f>BS190</f>
        <v>0</v>
      </c>
      <c r="CK187" s="64">
        <f>SUM(CC187:CJ187)</f>
        <v>15.348377337931231</v>
      </c>
      <c r="CL187" s="36"/>
    </row>
    <row r="188" spans="2:90" x14ac:dyDescent="0.65">
      <c r="B188" s="45">
        <v>44042</v>
      </c>
      <c r="C188" s="39">
        <f t="shared" si="65"/>
        <v>1148</v>
      </c>
      <c r="D188" s="47">
        <v>33049</v>
      </c>
      <c r="E188" s="52">
        <f>IF(D188="","",D188/G188)</f>
        <v>4.208862693957393E-2</v>
      </c>
      <c r="F188" s="39">
        <f t="shared" si="65"/>
        <v>19878</v>
      </c>
      <c r="G188" s="47">
        <v>785224</v>
      </c>
      <c r="H188" s="47">
        <f t="shared" si="66"/>
        <v>3</v>
      </c>
      <c r="I188" s="47">
        <v>1004</v>
      </c>
      <c r="J188" s="53">
        <f t="shared" si="67"/>
        <v>3.0379134013132015E-2</v>
      </c>
      <c r="Y188" s="48"/>
      <c r="Z188" s="51">
        <f>Z187+$AA$41</f>
        <v>130.50000000000034</v>
      </c>
      <c r="AA188" s="25">
        <f>AA187+AB188*$AA$41</f>
        <v>18.138706463872754</v>
      </c>
      <c r="AB188" s="26">
        <f>-$AC$35*AA187*AC187</f>
        <v>-4.3791154357313531E-9</v>
      </c>
      <c r="AC188" s="25">
        <f>AC187+AD188*$AA$41</f>
        <v>1.3083118437935557E-8</v>
      </c>
      <c r="AD188" s="27">
        <f>$AC$35*AA187*AC187-$AC$36*AC187</f>
        <v>-3.3464461522494976E-9</v>
      </c>
      <c r="AE188" s="33"/>
      <c r="AF188" s="51">
        <f>AF187+$AG$41</f>
        <v>53.649999999999878</v>
      </c>
      <c r="AG188" s="80">
        <f>AG187+AH188*$AG$41</f>
        <v>6.9518002097518883</v>
      </c>
      <c r="AH188" s="26">
        <f>-$AI$35*AG187*AI187</f>
        <v>-9.1321775568111198E-3</v>
      </c>
      <c r="AI188" s="25">
        <f>AI187+AJ188*$AG$41</f>
        <v>5.502997959333078E-2</v>
      </c>
      <c r="AJ188" s="27">
        <f>$AI$35*AG187*AI187-$AI$36*AI187</f>
        <v>-2.0254101019312847E-2</v>
      </c>
      <c r="AK188" s="36"/>
      <c r="AL188" s="51">
        <f>AL187+$AM$41</f>
        <v>72.5</v>
      </c>
      <c r="AM188" s="25">
        <f>AM187+AN188*$AM$41</f>
        <v>33.880923181144581</v>
      </c>
      <c r="AN188" s="26">
        <f>-$AO$35*AM187*AO187</f>
        <v>-0.67927969583086867</v>
      </c>
      <c r="AO188" s="25">
        <f>AO187+AP188*$AM$41</f>
        <v>1.0564470071325354</v>
      </c>
      <c r="AP188" s="27">
        <f>$AO$35*AM187*AO187-$AO$36*AO187</f>
        <v>-9.2666475633701451E-2</v>
      </c>
      <c r="AQ188" s="5"/>
      <c r="AR188" s="51">
        <f>AR187+$AS$41</f>
        <v>34.799999999999933</v>
      </c>
      <c r="AS188" s="25">
        <f>AS187+AT188*$AS$41</f>
        <v>25.822917370767534</v>
      </c>
      <c r="AT188" s="26">
        <f>-$AU$35*AS187*AU187</f>
        <v>-8.8645342589288774</v>
      </c>
      <c r="AU188" s="25">
        <f>AU187+AV188*$AS$41</f>
        <v>13.008250320402741</v>
      </c>
      <c r="AV188" s="27">
        <f>$AU$35*AS187*AU187-$AU$36*AU187</f>
        <v>3.3753605546498253</v>
      </c>
      <c r="AW188" s="30"/>
      <c r="AX188" s="19">
        <f>AX187+$AS$41</f>
        <v>34.799999999999933</v>
      </c>
      <c r="AY188" s="25">
        <f>AY187+AZ188*$AY$41</f>
        <v>49.967220205262706</v>
      </c>
      <c r="AZ188" s="26">
        <f>-$BA$35*AY187*BA187</f>
        <v>-8.9381323748349326E-2</v>
      </c>
      <c r="BA188" s="25">
        <f>BA187+BB188*$AY$41</f>
        <v>3.9136851311988255E-2</v>
      </c>
      <c r="BB188" s="27">
        <f>$BA$35*AY187*BA187-$BA$36*BA187</f>
        <v>7.9446749163312527E-2</v>
      </c>
      <c r="BC188" s="36"/>
      <c r="BD188" s="19">
        <f>BD187+$BE$41</f>
        <v>28.999999999999929</v>
      </c>
      <c r="BE188" s="25"/>
      <c r="BF188" s="26"/>
      <c r="BG188" s="25"/>
      <c r="BH188" s="27"/>
      <c r="BI188" s="74"/>
      <c r="BJ188" s="19">
        <f>BJ187+$BK$41</f>
        <v>66.700000000000074</v>
      </c>
      <c r="BK188" s="25"/>
      <c r="BL188" s="26"/>
      <c r="BM188" s="25"/>
      <c r="BN188" s="27"/>
      <c r="BO188" s="74"/>
      <c r="BP188" s="19">
        <f>BP187+$BK$41</f>
        <v>66.700000000000074</v>
      </c>
      <c r="BQ188" s="25"/>
      <c r="BR188" s="26"/>
      <c r="BS188" s="25"/>
      <c r="BT188" s="27"/>
      <c r="BU188" s="100"/>
      <c r="BV188" s="19">
        <f>BV187+$BK$41</f>
        <v>66.700000000000074</v>
      </c>
      <c r="BW188" s="25"/>
      <c r="BX188" s="26"/>
      <c r="BY188" s="25"/>
      <c r="BZ188" s="27"/>
      <c r="CA188" s="33"/>
      <c r="CB188" s="21">
        <f>CB187+$AA$41</f>
        <v>130.50000000000034</v>
      </c>
      <c r="CC188" s="64">
        <f>AC191</f>
        <v>7.0271403345054065E-9</v>
      </c>
      <c r="CD188" s="64">
        <f>AI191</f>
        <v>3.7513321716804583E-2</v>
      </c>
      <c r="CE188" s="64">
        <f>AO191</f>
        <v>0.91172972416857001</v>
      </c>
      <c r="CF188" s="25">
        <f>AU191</f>
        <v>14.638566707373036</v>
      </c>
      <c r="CG188" s="63">
        <f>BA191</f>
        <v>0.1529605892182396</v>
      </c>
      <c r="CH188" s="63">
        <f>BG191</f>
        <v>0</v>
      </c>
      <c r="CI188" s="63">
        <f>BM191</f>
        <v>0</v>
      </c>
      <c r="CJ188" s="63">
        <f>BS191</f>
        <v>0</v>
      </c>
      <c r="CK188" s="64">
        <f>SUM(CC188:CJ188)</f>
        <v>15.740770349503789</v>
      </c>
      <c r="CL188" s="75">
        <f>P61</f>
        <v>44186</v>
      </c>
    </row>
    <row r="189" spans="2:90" x14ac:dyDescent="0.65">
      <c r="B189" s="45">
        <v>44043</v>
      </c>
      <c r="C189" s="39">
        <f t="shared" si="65"/>
        <v>1323</v>
      </c>
      <c r="D189" s="47">
        <v>34372</v>
      </c>
      <c r="E189" s="52">
        <f t="shared" ref="E189:E252" si="69">IF(D189="","",D189/G189)</f>
        <v>4.264161663980786E-2</v>
      </c>
      <c r="F189" s="39">
        <f t="shared" si="65"/>
        <v>20843</v>
      </c>
      <c r="G189" s="47">
        <v>806067</v>
      </c>
      <c r="H189" s="47">
        <f t="shared" si="66"/>
        <v>2</v>
      </c>
      <c r="I189" s="47">
        <v>1006</v>
      </c>
      <c r="J189" s="53">
        <f t="shared" si="67"/>
        <v>2.9268008844408239E-2</v>
      </c>
      <c r="Y189" s="48"/>
      <c r="Z189" s="51">
        <f>Z188+$AA$41</f>
        <v>131.40000000000035</v>
      </c>
      <c r="AA189" s="25">
        <f>AA188+AB189*$AA$41</f>
        <v>18.138706460669059</v>
      </c>
      <c r="AB189" s="26">
        <f>-$AC$35*AA188*AC188</f>
        <v>-3.5596626746669168E-9</v>
      </c>
      <c r="AC189" s="25">
        <f>AC188+AD189*$AA$41</f>
        <v>1.0634907679947621E-8</v>
      </c>
      <c r="AD189" s="27">
        <f>$AC$35*AA188*AC188-$AC$36*AC188</f>
        <v>-2.7202341755421506E-9</v>
      </c>
      <c r="AE189" s="33"/>
      <c r="AF189" s="51">
        <f>AF188+$AG$41</f>
        <v>54.019999999999875</v>
      </c>
      <c r="AG189" s="80">
        <f>AG188+AH189*$AG$41</f>
        <v>6.9488277385698982</v>
      </c>
      <c r="AH189" s="26">
        <f>-$AI$35*AG188*AI188</f>
        <v>-8.0337058972707407E-3</v>
      </c>
      <c r="AI189" s="25">
        <f>AI188+AJ189*$AG$41</f>
        <v>4.8432737324040735E-2</v>
      </c>
      <c r="AJ189" s="27">
        <f>$AI$35*AG188*AI188-$AI$36*AI188</f>
        <v>-1.7830384511594723E-2</v>
      </c>
      <c r="AK189" s="36"/>
      <c r="AL189" s="51">
        <f>AL188+$AM$41</f>
        <v>73</v>
      </c>
      <c r="AM189" s="25">
        <f>AM188+AN189*$AM$41</f>
        <v>33.558782582102111</v>
      </c>
      <c r="AN189" s="26">
        <f>-$AO$35*AM188*AO188</f>
        <v>-0.64428119808493545</v>
      </c>
      <c r="AO189" s="25">
        <f>AO188+AP189*$AM$41</f>
        <v>1.0088311536786159</v>
      </c>
      <c r="AP189" s="27">
        <f>$AO$35*AM188*AO188-$AO$36*AO188</f>
        <v>-9.523170690783922E-2</v>
      </c>
      <c r="AQ189" s="5"/>
      <c r="AR189" s="51">
        <f>AR188+$AS$41</f>
        <v>35.039999999999935</v>
      </c>
      <c r="AS189" s="25">
        <f>AS188+AT189*$AS$41</f>
        <v>23.726832898236527</v>
      </c>
      <c r="AT189" s="26">
        <f>-$AU$35*AS188*AU188</f>
        <v>-8.7336853022125265</v>
      </c>
      <c r="AU189" s="25">
        <f>AU188+AV189*$AS$41</f>
        <v>13.699443758330251</v>
      </c>
      <c r="AV189" s="27">
        <f>$AU$35*AS188*AU188-$AU$36*AU188</f>
        <v>2.879972658031293</v>
      </c>
      <c r="AW189" s="30"/>
      <c r="AX189" s="19">
        <f>AX188+$AS$41</f>
        <v>35.039999999999935</v>
      </c>
      <c r="AY189" s="25">
        <f>AY188+AZ189*$AY$41</f>
        <v>49.941876151970007</v>
      </c>
      <c r="AZ189" s="26">
        <f>-$BA$35*AY188*BA188</f>
        <v>-0.14080029607056538</v>
      </c>
      <c r="BA189" s="25">
        <f>BA188+BB189*$AY$41</f>
        <v>6.1663051310226868E-2</v>
      </c>
      <c r="BB189" s="27">
        <f>$BA$35*AY188*BA188-$BA$36*BA188</f>
        <v>0.12514555554577009</v>
      </c>
      <c r="BC189" s="36"/>
      <c r="BD189" s="19">
        <f>BD188+$BE$41</f>
        <v>29.199999999999928</v>
      </c>
      <c r="BE189" s="25"/>
      <c r="BF189" s="26"/>
      <c r="BG189" s="25"/>
      <c r="BH189" s="27"/>
      <c r="BI189" s="74"/>
      <c r="BJ189" s="19">
        <f>BJ188+$BK$41</f>
        <v>67.160000000000068</v>
      </c>
      <c r="BK189" s="25"/>
      <c r="BL189" s="26"/>
      <c r="BM189" s="25"/>
      <c r="BN189" s="27"/>
      <c r="BO189" s="74"/>
      <c r="BP189" s="19">
        <f>BP188+$BK$41</f>
        <v>67.160000000000068</v>
      </c>
      <c r="BQ189" s="25"/>
      <c r="BR189" s="26"/>
      <c r="BS189" s="25"/>
      <c r="BT189" s="27"/>
      <c r="BU189" s="100"/>
      <c r="BV189" s="19">
        <f>BV188+$BK$41</f>
        <v>67.160000000000068</v>
      </c>
      <c r="BW189" s="25"/>
      <c r="BX189" s="26"/>
      <c r="BY189" s="25"/>
      <c r="BZ189" s="27"/>
      <c r="CA189" s="33"/>
      <c r="CB189" s="21">
        <f>CB188+$AA$41</f>
        <v>131.40000000000035</v>
      </c>
      <c r="CC189" s="64">
        <f>AC192</f>
        <v>5.7121693926557375E-9</v>
      </c>
      <c r="CD189" s="64">
        <f>AI192</f>
        <v>3.3013756239675118E-2</v>
      </c>
      <c r="CE189" s="64">
        <f>AO192</f>
        <v>0.86313431361961812</v>
      </c>
      <c r="CF189" s="25">
        <f>AU192</f>
        <v>14.863427488331448</v>
      </c>
      <c r="CG189" s="63">
        <f>BA192</f>
        <v>0.24074701497911147</v>
      </c>
      <c r="CH189" s="63">
        <f>BG192</f>
        <v>0</v>
      </c>
      <c r="CI189" s="63">
        <f>BM192</f>
        <v>0</v>
      </c>
      <c r="CJ189" s="63">
        <f>BS192</f>
        <v>0</v>
      </c>
      <c r="CK189" s="64">
        <f>SUM(CC189:CJ189)</f>
        <v>16.00032257888202</v>
      </c>
      <c r="CL189" s="36"/>
    </row>
    <row r="190" spans="2:90" x14ac:dyDescent="0.65">
      <c r="B190" s="45">
        <v>44044</v>
      </c>
      <c r="C190" s="39">
        <f t="shared" si="65"/>
        <v>1464</v>
      </c>
      <c r="D190" s="47">
        <v>35836</v>
      </c>
      <c r="E190" s="52">
        <f t="shared" si="69"/>
        <v>4.3450848016606286E-2</v>
      </c>
      <c r="F190" s="39">
        <f t="shared" si="65"/>
        <v>18681</v>
      </c>
      <c r="G190" s="47">
        <v>824748</v>
      </c>
      <c r="H190" s="47">
        <f t="shared" si="66"/>
        <v>5</v>
      </c>
      <c r="I190" s="47">
        <v>1011</v>
      </c>
      <c r="J190" s="53">
        <f t="shared" si="67"/>
        <v>2.8211854001562675E-2</v>
      </c>
      <c r="Y190" s="48"/>
      <c r="Z190" s="51">
        <f>Z189+$AA$41</f>
        <v>132.30000000000035</v>
      </c>
      <c r="AA190" s="25">
        <f>AA189+AB190*$AA$41</f>
        <v>18.138706458064863</v>
      </c>
      <c r="AB190" s="26">
        <f>-$AC$35*AA189*AC189</f>
        <v>-2.8935520296432738E-9</v>
      </c>
      <c r="AC190" s="25">
        <f>AC189+AD190*$AA$41</f>
        <v>8.6448243888891951E-9</v>
      </c>
      <c r="AD190" s="27">
        <f>$AC$35*AA189*AC189-$AC$36*AC189</f>
        <v>-2.2112036567315841E-9</v>
      </c>
      <c r="AE190" s="33"/>
      <c r="AF190" s="51">
        <f>AF189+$AG$41</f>
        <v>54.389999999999873</v>
      </c>
      <c r="AG190" s="80">
        <f>AG189+AH190*$AG$41</f>
        <v>6.9462127392534923</v>
      </c>
      <c r="AH190" s="26">
        <f>-$AI$35*AG189*AI189</f>
        <v>-7.0675657200154418E-3</v>
      </c>
      <c r="AI190" s="25">
        <f>AI189+AJ190*$AG$41</f>
        <v>4.2625283619795763E-2</v>
      </c>
      <c r="AJ190" s="27">
        <f>$AI$35*AG189*AI189-$AI$36*AI189</f>
        <v>-1.5695820822283702E-2</v>
      </c>
      <c r="AK190" s="36"/>
      <c r="AL190" s="51">
        <f>AL189+$AM$41</f>
        <v>73.5</v>
      </c>
      <c r="AM190" s="25">
        <f>AM189+AN190*$AM$41</f>
        <v>33.254086273966941</v>
      </c>
      <c r="AN190" s="26">
        <f>-$AO$35*AM189*AO189</f>
        <v>-0.60939261627033436</v>
      </c>
      <c r="AO190" s="25">
        <f>AO189+AP190*$AM$41</f>
        <v>0.96043655802626748</v>
      </c>
      <c r="AP190" s="27">
        <f>$AO$35*AM189*AO189-$AO$36*AO189</f>
        <v>-9.6789191304696653E-2</v>
      </c>
      <c r="AQ190" s="5"/>
      <c r="AR190" s="51">
        <f>AR189+$AS$41</f>
        <v>35.279999999999937</v>
      </c>
      <c r="AS190" s="25">
        <f>AS189+AT190*$AS$41</f>
        <v>21.698555762035735</v>
      </c>
      <c r="AT190" s="26">
        <f>-$AU$35*AS189*AU189</f>
        <v>-8.4511547341699718</v>
      </c>
      <c r="AU190" s="25">
        <f>AU189+AV190*$AS$41</f>
        <v>14.248180968631377</v>
      </c>
      <c r="AV190" s="27">
        <f>$AU$35*AS189*AU189-$AU$36*AU189</f>
        <v>2.2864050429213592</v>
      </c>
      <c r="AW190" s="30"/>
      <c r="AX190" s="19">
        <f>AX189+$AS$41</f>
        <v>35.279999999999937</v>
      </c>
      <c r="AY190" s="25">
        <f>AY189+AZ190*$AY$41</f>
        <v>49.901964944576932</v>
      </c>
      <c r="AZ190" s="26">
        <f>-$BA$35*AY189*BA189</f>
        <v>-0.22172892996153037</v>
      </c>
      <c r="BA190" s="25">
        <f>BA189+BB190*$AY$41</f>
        <v>9.7134519008965997E-2</v>
      </c>
      <c r="BB190" s="27">
        <f>$BA$35*AY189*BA189-$BA$36*BA189</f>
        <v>0.19706370943743962</v>
      </c>
      <c r="BC190" s="36"/>
      <c r="BD190" s="19">
        <f>BD189+$BE$41</f>
        <v>29.399999999999928</v>
      </c>
      <c r="BE190" s="25"/>
      <c r="BF190" s="26"/>
      <c r="BG190" s="25"/>
      <c r="BH190" s="27"/>
      <c r="BI190" s="74"/>
      <c r="BJ190" s="19">
        <f>BJ189+$BK$41</f>
        <v>67.620000000000061</v>
      </c>
      <c r="BK190" s="25"/>
      <c r="BL190" s="26"/>
      <c r="BM190" s="25"/>
      <c r="BN190" s="27"/>
      <c r="BO190" s="74"/>
      <c r="BP190" s="19">
        <f>BP189+$BK$41</f>
        <v>67.620000000000061</v>
      </c>
      <c r="BQ190" s="25"/>
      <c r="BR190" s="26"/>
      <c r="BS190" s="25"/>
      <c r="BT190" s="27"/>
      <c r="BU190" s="100"/>
      <c r="BV190" s="19">
        <f>BV189+$BK$41</f>
        <v>67.620000000000061</v>
      </c>
      <c r="BW190" s="25"/>
      <c r="BX190" s="26"/>
      <c r="BY190" s="25"/>
      <c r="BZ190" s="27"/>
      <c r="CA190" s="33"/>
      <c r="CB190" s="21">
        <f>CB189+$AA$41</f>
        <v>132.30000000000035</v>
      </c>
      <c r="CC190" s="64">
        <f>AC193</f>
        <v>4.6432656267362112E-9</v>
      </c>
      <c r="CD190" s="64">
        <f>AI193</f>
        <v>2.9053375564048068E-2</v>
      </c>
      <c r="CE190" s="64">
        <f>AO193</f>
        <v>0.81502767186562353</v>
      </c>
      <c r="CF190" s="25">
        <f>AU193</f>
        <v>14.924255956502803</v>
      </c>
      <c r="CG190" s="63">
        <f>BA193</f>
        <v>0.37860715276804924</v>
      </c>
      <c r="CH190" s="63">
        <f>BG193</f>
        <v>0</v>
      </c>
      <c r="CI190" s="63">
        <f>BM193</f>
        <v>0</v>
      </c>
      <c r="CJ190" s="63">
        <f>BS193</f>
        <v>0</v>
      </c>
      <c r="CK190" s="64">
        <f>SUM(CC190:CJ190)</f>
        <v>16.146944161343789</v>
      </c>
      <c r="CL190" s="36"/>
    </row>
    <row r="191" spans="2:90" x14ac:dyDescent="0.65">
      <c r="B191" s="45">
        <v>44045</v>
      </c>
      <c r="C191" s="39">
        <f t="shared" si="65"/>
        <v>853</v>
      </c>
      <c r="D191" s="47">
        <v>36689</v>
      </c>
      <c r="E191" s="52">
        <f t="shared" si="69"/>
        <v>4.3865165637658354E-2</v>
      </c>
      <c r="F191" s="39">
        <f t="shared" si="65"/>
        <v>11656</v>
      </c>
      <c r="G191" s="47">
        <v>836404</v>
      </c>
      <c r="H191" s="47">
        <f t="shared" si="66"/>
        <v>0</v>
      </c>
      <c r="I191" s="47">
        <v>1011</v>
      </c>
      <c r="J191" s="53">
        <f t="shared" si="67"/>
        <v>2.7555943198233804E-2</v>
      </c>
      <c r="Y191" s="48"/>
      <c r="Z191" s="51">
        <f>Z190+$AA$41</f>
        <v>133.20000000000036</v>
      </c>
      <c r="AA191" s="25">
        <f>AA190+AB191*$AA$41</f>
        <v>18.138706455947982</v>
      </c>
      <c r="AB191" s="26">
        <f>-$AC$35*AA190*AC190</f>
        <v>-2.3520889795737157E-9</v>
      </c>
      <c r="AC191" s="25">
        <f>AC190+AD191*$AA$41</f>
        <v>7.0271403345054065E-9</v>
      </c>
      <c r="AD191" s="27">
        <f>$AC$35*AA190*AC190-$AC$36*AC190</f>
        <v>-1.7974267270930981E-9</v>
      </c>
      <c r="AE191" s="33"/>
      <c r="AF191" s="51">
        <f>AF190+$AG$41</f>
        <v>54.75999999999987</v>
      </c>
      <c r="AG191" s="80">
        <f>AG190+AH191*$AG$41</f>
        <v>6.9439121643350008</v>
      </c>
      <c r="AH191" s="26">
        <f>-$AI$35*AG190*AI190</f>
        <v>-6.2177700499764892E-3</v>
      </c>
      <c r="AI191" s="25">
        <f>AI190+AJ191*$AG$41</f>
        <v>3.7513321716804583E-2</v>
      </c>
      <c r="AJ191" s="27">
        <f>$AI$35*AG190*AI190-$AI$36*AI190</f>
        <v>-1.3816113251327519E-2</v>
      </c>
      <c r="AK191" s="36"/>
      <c r="AL191" s="51">
        <f>AL190+$AM$41</f>
        <v>74</v>
      </c>
      <c r="AM191" s="25">
        <f>AM190+AN191*$AM$41</f>
        <v>32.966640312515445</v>
      </c>
      <c r="AN191" s="26">
        <f>-$AO$35*AM190*AO190</f>
        <v>-0.5748919229029924</v>
      </c>
      <c r="AO191" s="25">
        <f>AO190+AP191*$AM$41</f>
        <v>0.91172972416857001</v>
      </c>
      <c r="AP191" s="27">
        <f>$AO$35*AM190*AO190-$AO$36*AO190</f>
        <v>-9.7413667715394836E-2</v>
      </c>
      <c r="AQ191" s="5"/>
      <c r="AR191" s="51">
        <f>AR190+$AS$41</f>
        <v>35.519999999999939</v>
      </c>
      <c r="AS191" s="25">
        <f>AS190+AT191*$AS$41</f>
        <v>19.769366478681889</v>
      </c>
      <c r="AT191" s="26">
        <f>-$AU$35*AS190*AU190</f>
        <v>-8.0382886806410312</v>
      </c>
      <c r="AU191" s="25">
        <f>AU190+AV191*$AS$41</f>
        <v>14.638566707373036</v>
      </c>
      <c r="AV191" s="27">
        <f>$AU$35*AS190*AU190-$AU$36*AU190</f>
        <v>1.6266072447569115</v>
      </c>
      <c r="AW191" s="30"/>
      <c r="AX191" s="19">
        <f>AX190+$AS$41</f>
        <v>35.519999999999939</v>
      </c>
      <c r="AY191" s="25">
        <f>AY190+AZ191*$AY$41</f>
        <v>49.839145188999012</v>
      </c>
      <c r="AZ191" s="26">
        <f>-$BA$35*AY190*BA190</f>
        <v>-0.34899864209955089</v>
      </c>
      <c r="BA191" s="25">
        <f>BA190+BB191*$AY$41</f>
        <v>0.1529605892182396</v>
      </c>
      <c r="BB191" s="27">
        <f>$BA$35*AY190*BA190-$BA$36*BA190</f>
        <v>0.31014483449596447</v>
      </c>
      <c r="BC191" s="36"/>
      <c r="BD191" s="19">
        <f>BD190+$BE$41</f>
        <v>29.599999999999927</v>
      </c>
      <c r="BE191" s="25"/>
      <c r="BF191" s="26"/>
      <c r="BG191" s="25"/>
      <c r="BH191" s="27"/>
      <c r="BI191" s="74"/>
      <c r="BJ191" s="19">
        <f>BJ190+$BK$41</f>
        <v>68.080000000000055</v>
      </c>
      <c r="BK191" s="25"/>
      <c r="BL191" s="26"/>
      <c r="BM191" s="25"/>
      <c r="BN191" s="27"/>
      <c r="BO191" s="74"/>
      <c r="BP191" s="19">
        <f>BP190+$BK$41</f>
        <v>68.080000000000055</v>
      </c>
      <c r="BQ191" s="25"/>
      <c r="BR191" s="26"/>
      <c r="BS191" s="25"/>
      <c r="BT191" s="27"/>
      <c r="BU191" s="100"/>
      <c r="BV191" s="19">
        <f>BV190+$BK$41</f>
        <v>68.080000000000055</v>
      </c>
      <c r="BW191" s="25"/>
      <c r="BX191" s="26"/>
      <c r="BY191" s="25"/>
      <c r="BZ191" s="27"/>
      <c r="CA191" s="33"/>
      <c r="CB191" s="21">
        <f>CB190+$AA$41</f>
        <v>133.20000000000036</v>
      </c>
      <c r="CC191" s="64">
        <f>AC194</f>
        <v>3.7743831104955051E-9</v>
      </c>
      <c r="CD191" s="64">
        <f>AI194</f>
        <v>2.5567686223339981E-2</v>
      </c>
      <c r="CE191" s="64">
        <f>AO194</f>
        <v>0.76773916286842192</v>
      </c>
      <c r="CF191" s="25">
        <f>AU194</f>
        <v>14.830175864444223</v>
      </c>
      <c r="CG191" s="63">
        <f>BA194</f>
        <v>0.59464931629756712</v>
      </c>
      <c r="CH191" s="63">
        <f>BG194</f>
        <v>0</v>
      </c>
      <c r="CI191" s="63">
        <f>BM194</f>
        <v>0</v>
      </c>
      <c r="CJ191" s="63">
        <f>BS194</f>
        <v>0</v>
      </c>
      <c r="CK191" s="64">
        <f>SUM(CC191:CJ191)</f>
        <v>16.218132033607937</v>
      </c>
      <c r="CL191" s="75">
        <f>P62</f>
        <v>44193</v>
      </c>
    </row>
    <row r="192" spans="2:90" x14ac:dyDescent="0.65">
      <c r="B192" s="45">
        <v>44046</v>
      </c>
      <c r="C192" s="39">
        <f t="shared" si="65"/>
        <v>1998</v>
      </c>
      <c r="D192" s="47">
        <v>38687</v>
      </c>
      <c r="E192" s="52">
        <f t="shared" si="69"/>
        <v>4.5561555266365572E-2</v>
      </c>
      <c r="F192" s="39">
        <f t="shared" si="65"/>
        <v>12711</v>
      </c>
      <c r="G192" s="47">
        <v>849115</v>
      </c>
      <c r="H192" s="47">
        <f t="shared" si="66"/>
        <v>1</v>
      </c>
      <c r="I192" s="47">
        <v>1012</v>
      </c>
      <c r="J192" s="53">
        <f t="shared" si="67"/>
        <v>2.6158657947114018E-2</v>
      </c>
      <c r="Y192" s="48"/>
      <c r="Z192" s="51">
        <f>Z191+$AA$41</f>
        <v>134.10000000000036</v>
      </c>
      <c r="AA192" s="25">
        <f>AA191+AB192*$AA$41</f>
        <v>18.138706454227229</v>
      </c>
      <c r="AB192" s="26">
        <f>-$AC$35*AA191*AC191</f>
        <v>-1.9119485362851851E-9</v>
      </c>
      <c r="AC192" s="25">
        <f>AC191+AD192*$AA$41</f>
        <v>5.7121693926557375E-9</v>
      </c>
      <c r="AD192" s="27">
        <f>$AC$35*AA191*AC191-$AC$36*AC191</f>
        <v>-1.4610788242774099E-9</v>
      </c>
      <c r="AE192" s="33"/>
      <c r="AF192" s="51">
        <f>AF191+$AG$41</f>
        <v>55.129999999999868</v>
      </c>
      <c r="AG192" s="80">
        <f>AG191+AH192*$AG$41</f>
        <v>6.9418881631655776</v>
      </c>
      <c r="AH192" s="26">
        <f>-$AI$35*AG191*AI191</f>
        <v>-5.4702734308725662E-3</v>
      </c>
      <c r="AI192" s="25">
        <f>AI191+AJ192*$AG$41</f>
        <v>3.3013756239675118E-2</v>
      </c>
      <c r="AJ192" s="27">
        <f>$AI$35*AG191*AI191-$AI$36*AI191</f>
        <v>-1.2160987776025587E-2</v>
      </c>
      <c r="AK192" s="36"/>
      <c r="AL192" s="51">
        <f>AL191+$AM$41</f>
        <v>74.5</v>
      </c>
      <c r="AM192" s="25">
        <f>AM191+AN192*$AM$41</f>
        <v>32.696130319605395</v>
      </c>
      <c r="AN192" s="26">
        <f>-$AO$35*AM191*AO191</f>
        <v>-0.54101998582009503</v>
      </c>
      <c r="AO192" s="25">
        <f>AO191+AP192*$AM$41</f>
        <v>0.86313431361961812</v>
      </c>
      <c r="AP192" s="27">
        <f>$AO$35*AM191*AO191-$AO$36*AO191</f>
        <v>-9.719082109790389E-2</v>
      </c>
      <c r="AQ192" s="5"/>
      <c r="AR192" s="51">
        <f>AR191+$AS$41</f>
        <v>35.759999999999941</v>
      </c>
      <c r="AS192" s="25">
        <f>AS191+AT192*$AS$41</f>
        <v>17.963540493327187</v>
      </c>
      <c r="AT192" s="26">
        <f>-$AU$35*AS191*AU191</f>
        <v>-7.5242749389779187</v>
      </c>
      <c r="AU192" s="25">
        <f>AU191+AV192*$AS$41</f>
        <v>14.863427488331448</v>
      </c>
      <c r="AV192" s="27">
        <f>$AU$35*AS191*AU191-$AU$36*AU191</f>
        <v>0.9369199206600527</v>
      </c>
      <c r="AW192" s="30"/>
      <c r="AX192" s="19">
        <f>AX191+$AS$41</f>
        <v>35.759999999999941</v>
      </c>
      <c r="AY192" s="25">
        <f>AY191+AZ192*$AY$41</f>
        <v>49.740345600814429</v>
      </c>
      <c r="AZ192" s="26">
        <f>-$BA$35*AY191*BA191</f>
        <v>-0.54888660102547293</v>
      </c>
      <c r="BA192" s="25">
        <f>BA191+BB192*$AY$41</f>
        <v>0.24074701497911147</v>
      </c>
      <c r="BB192" s="27">
        <f>$BA$35*AY191*BA191-$BA$36*BA191</f>
        <v>0.48770236533817707</v>
      </c>
      <c r="BC192" s="36"/>
      <c r="BD192" s="19">
        <f>BD191+$BE$41</f>
        <v>29.799999999999926</v>
      </c>
      <c r="BE192" s="25"/>
      <c r="BF192" s="26"/>
      <c r="BG192" s="25"/>
      <c r="BH192" s="27"/>
      <c r="BI192" s="74"/>
      <c r="BJ192" s="19">
        <f>BJ191+$BK$41</f>
        <v>68.540000000000049</v>
      </c>
      <c r="BK192" s="25"/>
      <c r="BL192" s="26"/>
      <c r="BM192" s="25"/>
      <c r="BN192" s="27"/>
      <c r="BO192" s="74"/>
      <c r="BP192" s="19">
        <f>BP191+$BK$41</f>
        <v>68.540000000000049</v>
      </c>
      <c r="BQ192" s="25"/>
      <c r="BR192" s="26"/>
      <c r="BS192" s="25"/>
      <c r="BT192" s="27"/>
      <c r="BU192" s="100"/>
      <c r="BV192" s="19">
        <f>BV191+$BK$41</f>
        <v>68.540000000000049</v>
      </c>
      <c r="BW192" s="25"/>
      <c r="BX192" s="26"/>
      <c r="BY192" s="25"/>
      <c r="BZ192" s="27"/>
      <c r="CA192" s="33"/>
      <c r="CB192" s="21">
        <f>CB191+$AA$41</f>
        <v>134.10000000000036</v>
      </c>
      <c r="CC192" s="64">
        <f>AC195</f>
        <v>3.0680923750076988E-9</v>
      </c>
      <c r="CD192" s="64">
        <f>AI195</f>
        <v>2.2499882493301183E-2</v>
      </c>
      <c r="CE192" s="64">
        <f>AO195</f>
        <v>0.72155007005321892</v>
      </c>
      <c r="CF192" s="25">
        <f>AU195</f>
        <v>14.596236768607579</v>
      </c>
      <c r="CG192" s="63">
        <f>BA195</f>
        <v>0.93209518585927542</v>
      </c>
      <c r="CH192" s="63">
        <f>BG195</f>
        <v>0</v>
      </c>
      <c r="CI192" s="63">
        <f>BM195</f>
        <v>0</v>
      </c>
      <c r="CJ192" s="63">
        <f>BS195</f>
        <v>0</v>
      </c>
      <c r="CK192" s="64">
        <f>SUM(CC192:CJ192)</f>
        <v>16.272381910081467</v>
      </c>
      <c r="CL192" s="36"/>
    </row>
    <row r="193" spans="2:90" x14ac:dyDescent="0.65">
      <c r="B193" s="45">
        <v>44047</v>
      </c>
      <c r="C193" s="39">
        <f t="shared" si="65"/>
        <v>1171</v>
      </c>
      <c r="D193" s="47">
        <v>39858</v>
      </c>
      <c r="E193" s="52">
        <f t="shared" si="69"/>
        <v>4.5441175464638245E-2</v>
      </c>
      <c r="F193" s="39">
        <f t="shared" si="65"/>
        <v>28019</v>
      </c>
      <c r="G193" s="47">
        <v>877134</v>
      </c>
      <c r="H193" s="47">
        <f t="shared" si="66"/>
        <v>4</v>
      </c>
      <c r="I193" s="47">
        <v>1016</v>
      </c>
      <c r="J193" s="53">
        <f t="shared" si="67"/>
        <v>2.5490491243915902E-2</v>
      </c>
      <c r="Y193" s="48"/>
      <c r="Z193" s="51">
        <f>Z192+$AA$41</f>
        <v>135.00000000000037</v>
      </c>
      <c r="AA193" s="25">
        <f>AA192+AB193*$AA$41</f>
        <v>18.138706452828476</v>
      </c>
      <c r="AB193" s="26">
        <f>-$AC$35*AA192*AC192</f>
        <v>-1.5541704574530577E-9</v>
      </c>
      <c r="AC193" s="25">
        <f>AC192+AD193*$AA$41</f>
        <v>4.6432656267362112E-9</v>
      </c>
      <c r="AD193" s="27">
        <f>$AC$35*AA192*AC192-$AC$36*AC192</f>
        <v>-1.187670851021696E-9</v>
      </c>
      <c r="AE193" s="33"/>
      <c r="AF193" s="51">
        <f>AF192+$AG$41</f>
        <v>55.499999999999865</v>
      </c>
      <c r="AG193" s="80">
        <f>AG192+AH193*$AG$41</f>
        <v>6.9401074516311247</v>
      </c>
      <c r="AH193" s="26">
        <f>-$AI$35*AG192*AI192</f>
        <v>-4.8127338768985239E-3</v>
      </c>
      <c r="AI193" s="25">
        <f>AI192+AJ193*$AG$41</f>
        <v>2.9053375564048068E-2</v>
      </c>
      <c r="AJ193" s="27">
        <f>$AI$35*AG192*AI192-$AI$36*AI192</f>
        <v>-1.0703731555748781E-2</v>
      </c>
      <c r="AK193" s="36"/>
      <c r="AL193" s="51">
        <f>AL192+$AM$41</f>
        <v>75</v>
      </c>
      <c r="AM193" s="25">
        <f>AM192+AN193*$AM$41</f>
        <v>32.442139951592523</v>
      </c>
      <c r="AN193" s="26">
        <f>-$AO$35*AM192*AO192</f>
        <v>-0.50798073602574334</v>
      </c>
      <c r="AO193" s="25">
        <f>AO192+AP193*$AM$41</f>
        <v>0.81502767186562353</v>
      </c>
      <c r="AP193" s="27">
        <f>$AO$35*AM192*AO192-$AO$36*AO192</f>
        <v>-9.62132835079893E-2</v>
      </c>
      <c r="AQ193" s="5"/>
      <c r="AR193" s="51">
        <f>AR192+$AS$41</f>
        <v>35.999999999999943</v>
      </c>
      <c r="AS193" s="25">
        <f>AS192+AT193*$AS$41</f>
        <v>16.297461856416035</v>
      </c>
      <c r="AT193" s="26">
        <f>-$AU$35*AS192*AU192</f>
        <v>-6.9419943204631336</v>
      </c>
      <c r="AU193" s="25">
        <f>AU192+AV193*$AS$41</f>
        <v>14.924255956502803</v>
      </c>
      <c r="AV193" s="27">
        <f>$AU$35*AS192*AU192-$AU$36*AU192</f>
        <v>0.2534519507139823</v>
      </c>
      <c r="AW193" s="30"/>
      <c r="AX193" s="19">
        <f>AX192+$AS$41</f>
        <v>35.999999999999943</v>
      </c>
      <c r="AY193" s="25">
        <f>AY192+AZ193*$AY$41</f>
        <v>49.585151677946996</v>
      </c>
      <c r="AZ193" s="26">
        <f>-$BA$35*AY192*BA192</f>
        <v>-0.86218846037463248</v>
      </c>
      <c r="BA193" s="25">
        <f>BA192+BB193*$AY$41</f>
        <v>0.37860715276804924</v>
      </c>
      <c r="BB193" s="27">
        <f>$BA$35*AY192*BA192-$BA$36*BA192</f>
        <v>0.76588965438298784</v>
      </c>
      <c r="BC193" s="36"/>
      <c r="BD193" s="19">
        <f>BD192+$BE$41</f>
        <v>29.999999999999925</v>
      </c>
      <c r="BE193" s="25"/>
      <c r="BF193" s="26"/>
      <c r="BG193" s="25"/>
      <c r="BH193" s="27"/>
      <c r="BI193" s="74"/>
      <c r="BJ193" s="19">
        <f>BJ192+$BK$41</f>
        <v>69.000000000000043</v>
      </c>
      <c r="BK193" s="25"/>
      <c r="BL193" s="26"/>
      <c r="BM193" s="25"/>
      <c r="BN193" s="27"/>
      <c r="BO193" s="74"/>
      <c r="BP193" s="19">
        <f>BP192+$BK$41</f>
        <v>69.000000000000043</v>
      </c>
      <c r="BQ193" s="25"/>
      <c r="BR193" s="26"/>
      <c r="BS193" s="25"/>
      <c r="BT193" s="27"/>
      <c r="BU193" s="100"/>
      <c r="BV193" s="19">
        <f>BV192+$BK$41</f>
        <v>69.000000000000043</v>
      </c>
      <c r="BW193" s="25"/>
      <c r="BX193" s="26"/>
      <c r="BY193" s="25"/>
      <c r="BZ193" s="27"/>
      <c r="CA193" s="33"/>
      <c r="CB193" s="21">
        <f>CB192+$AA$41</f>
        <v>135.00000000000037</v>
      </c>
      <c r="CC193" s="64">
        <f>AC196</f>
        <v>2.4939680328847485E-9</v>
      </c>
      <c r="CD193" s="64">
        <f>AI196</f>
        <v>1.9799936000349364E-2</v>
      </c>
      <c r="CE193" s="64">
        <f>AO196</f>
        <v>0.67669479626903606</v>
      </c>
      <c r="CF193" s="25">
        <f>AU196</f>
        <v>14.241415316741</v>
      </c>
      <c r="CG193" s="63">
        <f>BA196</f>
        <v>1.4564380583707315</v>
      </c>
      <c r="CH193" s="63">
        <f>BG196</f>
        <v>0</v>
      </c>
      <c r="CI193" s="63">
        <f>BM196</f>
        <v>0</v>
      </c>
      <c r="CJ193" s="63">
        <f>BS196</f>
        <v>0</v>
      </c>
      <c r="CK193" s="64">
        <f>SUM(CC193:CJ193)</f>
        <v>16.394348109875086</v>
      </c>
      <c r="CL193" s="36"/>
    </row>
    <row r="194" spans="2:90" x14ac:dyDescent="0.65">
      <c r="B194" s="45">
        <v>44048</v>
      </c>
      <c r="C194" s="39">
        <f t="shared" si="65"/>
        <v>1271</v>
      </c>
      <c r="D194" s="47">
        <v>41129</v>
      </c>
      <c r="E194" s="52">
        <f t="shared" si="69"/>
        <v>4.5834354871063368E-2</v>
      </c>
      <c r="F194" s="39">
        <f t="shared" si="65"/>
        <v>20206</v>
      </c>
      <c r="G194" s="47">
        <v>897340</v>
      </c>
      <c r="H194" s="47">
        <f t="shared" si="66"/>
        <v>6</v>
      </c>
      <c r="I194" s="47">
        <v>1022</v>
      </c>
      <c r="J194" s="53">
        <f t="shared" si="67"/>
        <v>2.4848646940115248E-2</v>
      </c>
      <c r="Y194" s="48"/>
      <c r="Z194" s="51">
        <f>Z193+$AA$41</f>
        <v>135.90000000000038</v>
      </c>
      <c r="AA194" s="25">
        <f>AA193+AB194*$AA$41</f>
        <v>18.138706451691469</v>
      </c>
      <c r="AB194" s="26">
        <f>-$AC$35*AA193*AC193</f>
        <v>-1.2633424827881516E-9</v>
      </c>
      <c r="AC194" s="25">
        <f>AC193+AD194*$AA$41</f>
        <v>3.7743831104955051E-9</v>
      </c>
      <c r="AD194" s="27">
        <f>$AC$35*AA193*AC193-$AC$36*AC193</f>
        <v>-9.6542501804522951E-10</v>
      </c>
      <c r="AE194" s="33"/>
      <c r="AF194" s="51">
        <f>AF193+$AG$41</f>
        <v>55.869999999999862</v>
      </c>
      <c r="AG194" s="80">
        <f>AG193+AH194*$AG$41</f>
        <v>6.9385407589612447</v>
      </c>
      <c r="AH194" s="26">
        <f>-$AI$35*AG193*AI193</f>
        <v>-4.2343045131888407E-3</v>
      </c>
      <c r="AI194" s="25">
        <f>AI193+AJ194*$AG$41</f>
        <v>2.5567686223339981E-2</v>
      </c>
      <c r="AJ194" s="27">
        <f>$AI$35*AG193*AI193-$AI$36*AI193</f>
        <v>-9.4207820019137495E-3</v>
      </c>
      <c r="AK194" s="36"/>
      <c r="AL194" s="51">
        <f>AL193+$AM$41</f>
        <v>75.5</v>
      </c>
      <c r="AM194" s="25">
        <f>AM193+AN194*$AM$41</f>
        <v>32.204168775436756</v>
      </c>
      <c r="AN194" s="26">
        <f>-$AO$35*AM193*AO193</f>
        <v>-0.47594235231153331</v>
      </c>
      <c r="AO194" s="25">
        <f>AO193+AP194*$AM$41</f>
        <v>0.76773916286842192</v>
      </c>
      <c r="AP194" s="27">
        <f>$AO$35*AM193*AO193-$AO$36*AO193</f>
        <v>-9.4577017994403156E-2</v>
      </c>
      <c r="AQ194" s="5"/>
      <c r="AR194" s="51">
        <f>AR193+$AS$41</f>
        <v>36.239999999999945</v>
      </c>
      <c r="AS194" s="25">
        <f>AS193+AT194*$AS$41</f>
        <v>14.779722305172312</v>
      </c>
      <c r="AT194" s="26">
        <f>-$AU$35*AS193*AU193</f>
        <v>-6.3239147968488503</v>
      </c>
      <c r="AU194" s="25">
        <f>AU193+AV194*$AS$41</f>
        <v>14.830175864444223</v>
      </c>
      <c r="AV194" s="27">
        <f>$AU$35*AS193*AU193-$AU$36*AU193</f>
        <v>-0.39200038357741107</v>
      </c>
      <c r="AW194" s="30"/>
      <c r="AX194" s="19">
        <f>AX193+$AS$41</f>
        <v>36.239999999999945</v>
      </c>
      <c r="AY194" s="25">
        <f>AY193+AZ194*$AY$41</f>
        <v>49.341849799418178</v>
      </c>
      <c r="AZ194" s="26">
        <f>-$BA$35*AY193*BA193</f>
        <v>-1.3516771029378747</v>
      </c>
      <c r="BA194" s="25">
        <f>BA193+BB194*$AY$41</f>
        <v>0.59464931629756712</v>
      </c>
      <c r="BB194" s="27">
        <f>$BA$35*AY193*BA193-$BA$36*BA193</f>
        <v>1.2002342418306551</v>
      </c>
      <c r="BC194" s="36"/>
      <c r="BD194" s="19">
        <f>BD193+$BE$41</f>
        <v>30.199999999999925</v>
      </c>
      <c r="BE194" s="25"/>
      <c r="BF194" s="26"/>
      <c r="BG194" s="25"/>
      <c r="BH194" s="27"/>
      <c r="BI194" s="74"/>
      <c r="BJ194" s="19">
        <f>BJ193+$BK$41</f>
        <v>69.460000000000036</v>
      </c>
      <c r="BK194" s="25"/>
      <c r="BL194" s="26"/>
      <c r="BM194" s="25"/>
      <c r="BN194" s="27"/>
      <c r="BO194" s="74"/>
      <c r="BP194" s="19">
        <f>BP193+$BK$41</f>
        <v>69.460000000000036</v>
      </c>
      <c r="BQ194" s="25"/>
      <c r="BR194" s="26"/>
      <c r="BS194" s="25"/>
      <c r="BT194" s="27"/>
      <c r="BU194" s="100"/>
      <c r="BV194" s="19">
        <f>BV193+$BK$41</f>
        <v>69.460000000000036</v>
      </c>
      <c r="BW194" s="25"/>
      <c r="BX194" s="26"/>
      <c r="BY194" s="25"/>
      <c r="BZ194" s="27"/>
      <c r="CA194" s="33"/>
      <c r="CB194" s="21">
        <f>CB193+$AA$41</f>
        <v>135.90000000000038</v>
      </c>
      <c r="CC194" s="64">
        <f>AC197</f>
        <v>2.0272781222755089E-9</v>
      </c>
      <c r="CD194" s="64">
        <f>AI197</f>
        <v>1.7423791776649957E-2</v>
      </c>
      <c r="CE194" s="64">
        <f>AO197</f>
        <v>0.63336308971012922</v>
      </c>
      <c r="CF194" s="25">
        <f>AU197</f>
        <v>13.786662501654137</v>
      </c>
      <c r="CG194" s="63">
        <f>BA197</f>
        <v>2.264581974034984</v>
      </c>
      <c r="CH194" s="63">
        <f>BG197</f>
        <v>0</v>
      </c>
      <c r="CI194" s="63">
        <f>BM197</f>
        <v>0</v>
      </c>
      <c r="CJ194" s="63">
        <f>BS197</f>
        <v>0</v>
      </c>
      <c r="CK194" s="64">
        <f>SUM(CC194:CJ194)</f>
        <v>16.702031359203175</v>
      </c>
      <c r="CL194" s="75">
        <f>P63</f>
        <v>44200</v>
      </c>
    </row>
    <row r="195" spans="2:90" x14ac:dyDescent="0.65">
      <c r="B195" s="45">
        <v>44049</v>
      </c>
      <c r="C195" s="39">
        <f t="shared" si="65"/>
        <v>1134</v>
      </c>
      <c r="D195" s="47">
        <v>42263</v>
      </c>
      <c r="E195" s="52">
        <f t="shared" si="69"/>
        <v>4.5021033535412931E-2</v>
      </c>
      <c r="F195" s="39">
        <f t="shared" si="65"/>
        <v>41399</v>
      </c>
      <c r="G195" s="47">
        <v>938739</v>
      </c>
      <c r="H195" s="47">
        <f t="shared" si="66"/>
        <v>4</v>
      </c>
      <c r="I195" s="47">
        <v>1026</v>
      </c>
      <c r="J195" s="53">
        <f t="shared" si="67"/>
        <v>2.4276553959728369E-2</v>
      </c>
      <c r="Y195" s="48"/>
      <c r="Z195" s="51">
        <f>Z194+$AA$41</f>
        <v>136.80000000000038</v>
      </c>
      <c r="AA195" s="25">
        <f>AA194+AB195*$AA$41</f>
        <v>18.138706450767227</v>
      </c>
      <c r="AB195" s="26">
        <f>-$AC$35*AA194*AC194</f>
        <v>-1.0269364091625021E-9</v>
      </c>
      <c r="AC195" s="25">
        <f>AC194+AD195*$AA$41</f>
        <v>3.0680923750076988E-9</v>
      </c>
      <c r="AD195" s="27">
        <f>$AC$35*AA194*AC194-$AC$36*AC194</f>
        <v>-7.8476748387534025E-10</v>
      </c>
      <c r="AE195" s="33"/>
      <c r="AF195" s="51">
        <f>AF194+$AG$41</f>
        <v>56.23999999999986</v>
      </c>
      <c r="AG195" s="80">
        <f>AG194+AH195*$AG$41</f>
        <v>6.9371623420570447</v>
      </c>
      <c r="AH195" s="26">
        <f>-$AI$35*AG194*AI194</f>
        <v>-3.7254510924325038E-3</v>
      </c>
      <c r="AI195" s="25">
        <f>AI194+AJ195*$AG$41</f>
        <v>2.2499882493301183E-2</v>
      </c>
      <c r="AJ195" s="27">
        <f>$AI$35*AG194*AI194-$AI$36*AI194</f>
        <v>-8.2913614325372861E-3</v>
      </c>
      <c r="AK195" s="36"/>
      <c r="AL195" s="51">
        <f>AL194+$AM$41</f>
        <v>76</v>
      </c>
      <c r="AM195" s="25">
        <f>AM194+AN195*$AM$41</f>
        <v>31.981649161248011</v>
      </c>
      <c r="AN195" s="26">
        <f>-$AO$35*AM194*AO194</f>
        <v>-0.44503922837748933</v>
      </c>
      <c r="AO195" s="25">
        <f>AO194+AP195*$AM$41</f>
        <v>0.72155007005321892</v>
      </c>
      <c r="AP195" s="27">
        <f>$AO$35*AM194*AO194-$AO$36*AO194</f>
        <v>-9.2378185630406007E-2</v>
      </c>
      <c r="AQ195" s="5"/>
      <c r="AR195" s="51">
        <f>AR194+$AS$41</f>
        <v>36.479999999999947</v>
      </c>
      <c r="AS195" s="25">
        <f>AS194+AT195*$AS$41</f>
        <v>13.412002407648981</v>
      </c>
      <c r="AT195" s="26">
        <f>-$AU$35*AS194*AU194</f>
        <v>-5.6988329063472136</v>
      </c>
      <c r="AU195" s="25">
        <f>AU194+AV195*$AS$41</f>
        <v>14.596236768607579</v>
      </c>
      <c r="AV195" s="27">
        <f>$AU$35*AS194*AU194-$AU$36*AU194</f>
        <v>-0.97474623265268701</v>
      </c>
      <c r="AW195" s="30"/>
      <c r="AX195" s="19">
        <f>AX194+$AS$41</f>
        <v>36.479999999999947</v>
      </c>
      <c r="AY195" s="25">
        <f>AY194+AZ195*$AY$41</f>
        <v>48.961589179083042</v>
      </c>
      <c r="AZ195" s="26">
        <f>-$BA$35*AY194*BA194</f>
        <v>-2.1125590018618512</v>
      </c>
      <c r="BA195" s="25">
        <f>BA194+BB195*$AY$41</f>
        <v>0.93209518585927542</v>
      </c>
      <c r="BB195" s="27">
        <f>$BA$35*AY194*BA194-$BA$36*BA194</f>
        <v>1.8746992753428242</v>
      </c>
      <c r="BC195" s="36"/>
      <c r="BD195" s="19">
        <f>BD194+$BE$41</f>
        <v>30.399999999999924</v>
      </c>
      <c r="BE195" s="25"/>
      <c r="BF195" s="26"/>
      <c r="BG195" s="25"/>
      <c r="BH195" s="27"/>
      <c r="BI195" s="74"/>
      <c r="BJ195" s="19">
        <f>BJ194+$BK$41</f>
        <v>69.92000000000003</v>
      </c>
      <c r="BK195" s="25"/>
      <c r="BL195" s="26"/>
      <c r="BM195" s="25"/>
      <c r="BN195" s="27"/>
      <c r="BO195" s="74"/>
      <c r="BP195" s="19">
        <f>BP194+$BK$41</f>
        <v>69.92000000000003</v>
      </c>
      <c r="BQ195" s="25"/>
      <c r="BR195" s="26"/>
      <c r="BS195" s="25"/>
      <c r="BT195" s="27"/>
      <c r="BU195" s="100"/>
      <c r="BV195" s="19">
        <f>BV194+$BK$41</f>
        <v>69.92000000000003</v>
      </c>
      <c r="BW195" s="25"/>
      <c r="BX195" s="26"/>
      <c r="BY195" s="25"/>
      <c r="BZ195" s="27"/>
      <c r="CA195" s="33"/>
      <c r="CB195" s="21">
        <f>CB194+$AA$41</f>
        <v>136.80000000000038</v>
      </c>
      <c r="CC195" s="64">
        <f>AC198</f>
        <v>1.6479187105944571E-9</v>
      </c>
      <c r="CD195" s="64">
        <f>AI198</f>
        <v>1.5332658627132841E-2</v>
      </c>
      <c r="CE195" s="64">
        <f>AO198</f>
        <v>0.59170303328838403</v>
      </c>
      <c r="CF195" s="25">
        <f>AU198</f>
        <v>13.253234029027542</v>
      </c>
      <c r="CG195" s="63">
        <f>BA198</f>
        <v>3.4943504854690817</v>
      </c>
      <c r="CH195" s="63">
        <f>BG198</f>
        <v>0</v>
      </c>
      <c r="CI195" s="63">
        <f>BM198</f>
        <v>0</v>
      </c>
      <c r="CJ195" s="63">
        <f>BS198</f>
        <v>0</v>
      </c>
      <c r="CK195" s="64">
        <f>SUM(CC195:CJ195)</f>
        <v>17.354620208060059</v>
      </c>
      <c r="CL195" s="36"/>
    </row>
    <row r="196" spans="2:90" x14ac:dyDescent="0.65">
      <c r="B196" s="45">
        <v>44050</v>
      </c>
      <c r="C196" s="39">
        <f t="shared" si="65"/>
        <v>1552</v>
      </c>
      <c r="D196" s="47">
        <v>43815</v>
      </c>
      <c r="E196" s="52">
        <f t="shared" si="69"/>
        <v>4.5549762712921618E-2</v>
      </c>
      <c r="F196" s="39">
        <f t="shared" si="65"/>
        <v>23176</v>
      </c>
      <c r="G196" s="47">
        <v>961915</v>
      </c>
      <c r="H196" s="47">
        <f t="shared" si="66"/>
        <v>7</v>
      </c>
      <c r="I196" s="47">
        <v>1033</v>
      </c>
      <c r="J196" s="53">
        <f t="shared" si="67"/>
        <v>2.3576400775989957E-2</v>
      </c>
      <c r="Y196" s="48"/>
      <c r="Z196" s="51">
        <f>Z195+$AA$41</f>
        <v>137.70000000000039</v>
      </c>
      <c r="AA196" s="25">
        <f>AA195+AB196*$AA$41</f>
        <v>18.138706450015935</v>
      </c>
      <c r="AB196" s="26">
        <f>-$AC$35*AA195*AC195</f>
        <v>-8.3476840431152841E-10</v>
      </c>
      <c r="AC196" s="25">
        <f>AC195+AD196*$AA$41</f>
        <v>2.4939680328847485E-9</v>
      </c>
      <c r="AD196" s="27">
        <f>$AC$35*AA195*AC195-$AC$36*AC195</f>
        <v>-6.3791593569216705E-10</v>
      </c>
      <c r="AE196" s="33"/>
      <c r="AF196" s="51">
        <f>AF195+$AG$41</f>
        <v>56.609999999999857</v>
      </c>
      <c r="AG196" s="80">
        <f>AG195+AH196*$AG$41</f>
        <v>6.9359495589844116</v>
      </c>
      <c r="AH196" s="26">
        <f>-$AI$35*AG195*AI195</f>
        <v>-3.2777920881979883E-3</v>
      </c>
      <c r="AI196" s="25">
        <f>AI195+AJ196*$AG$41</f>
        <v>1.9799936000349364E-2</v>
      </c>
      <c r="AJ196" s="27">
        <f>$AI$35*AG195*AI195-$AI$36*AI195</f>
        <v>-7.2971526836535672E-3</v>
      </c>
      <c r="AK196" s="36"/>
      <c r="AL196" s="51">
        <f>AL195+$AM$41</f>
        <v>76.5</v>
      </c>
      <c r="AM196" s="25">
        <f>AM195+AN196*$AM$41</f>
        <v>31.773961910513567</v>
      </c>
      <c r="AN196" s="26">
        <f>-$AO$35*AM195*AO195</f>
        <v>-0.41537450146888749</v>
      </c>
      <c r="AO196" s="25">
        <f>AO195+AP196*$AM$41</f>
        <v>0.67669479626903606</v>
      </c>
      <c r="AP196" s="27">
        <f>$AO$35*AM195*AO195-$AO$36*AO195</f>
        <v>-8.9710547568365773E-2</v>
      </c>
      <c r="AQ196" s="5"/>
      <c r="AR196" s="51">
        <f>AR195+$AS$41</f>
        <v>36.719999999999949</v>
      </c>
      <c r="AS196" s="25">
        <f>AS195+AT196*$AS$41</f>
        <v>12.19043028850594</v>
      </c>
      <c r="AT196" s="26">
        <f>-$AU$35*AS195*AU195</f>
        <v>-5.0898838297626652</v>
      </c>
      <c r="AU196" s="25">
        <f>AU195+AV196*$AS$41</f>
        <v>14.241415316741</v>
      </c>
      <c r="AV196" s="27">
        <f>$AU$35*AS195*AU195-$AU$36*AU195</f>
        <v>-1.478422716110745</v>
      </c>
      <c r="AW196" s="30"/>
      <c r="AX196" s="19">
        <f>AX195+$AS$41</f>
        <v>36.719999999999949</v>
      </c>
      <c r="AY196" s="25">
        <f>AY195+AZ196*$AY$41</f>
        <v>48.370135453189718</v>
      </c>
      <c r="AZ196" s="26">
        <f>-$BA$35*AY195*BA195</f>
        <v>-3.285854032740688</v>
      </c>
      <c r="BA196" s="25">
        <f>BA195+BB196*$AY$41</f>
        <v>1.4564380583707315</v>
      </c>
      <c r="BB196" s="27">
        <f>$BA$35*AY195*BA195-$BA$36*BA195</f>
        <v>2.9130159583969779</v>
      </c>
      <c r="BC196" s="36"/>
      <c r="BD196" s="19">
        <f>BD195+$BE$41</f>
        <v>30.599999999999923</v>
      </c>
      <c r="BE196" s="25"/>
      <c r="BF196" s="26"/>
      <c r="BG196" s="25"/>
      <c r="BH196" s="27"/>
      <c r="BI196" s="74"/>
      <c r="BJ196" s="19">
        <f>BJ195+$BK$41</f>
        <v>70.380000000000024</v>
      </c>
      <c r="BK196" s="25"/>
      <c r="BL196" s="26"/>
      <c r="BM196" s="25"/>
      <c r="BN196" s="27"/>
      <c r="BO196" s="74"/>
      <c r="BP196" s="19">
        <f>BP195+$BK$41</f>
        <v>70.380000000000024</v>
      </c>
      <c r="BQ196" s="25"/>
      <c r="BR196" s="26"/>
      <c r="BS196" s="25"/>
      <c r="BT196" s="27"/>
      <c r="BU196" s="100"/>
      <c r="BV196" s="19">
        <f>BV195+$BK$41</f>
        <v>70.380000000000024</v>
      </c>
      <c r="BW196" s="25"/>
      <c r="BX196" s="26"/>
      <c r="BY196" s="25"/>
      <c r="BZ196" s="27"/>
      <c r="CA196" s="33"/>
      <c r="CB196" s="21">
        <f>CB195+$AA$41</f>
        <v>137.70000000000039</v>
      </c>
      <c r="CC196" s="64">
        <f>AC199</f>
        <v>1.3395478631500034E-9</v>
      </c>
      <c r="CD196" s="64">
        <f>AI199</f>
        <v>1.3492382984992328E-2</v>
      </c>
      <c r="CE196" s="64">
        <f>AO199</f>
        <v>0.55182455691296606</v>
      </c>
      <c r="CF196" s="25">
        <f>AU199</f>
        <v>12.661422182150412</v>
      </c>
      <c r="CG196" s="63">
        <f>BA199</f>
        <v>5.3288616100514794</v>
      </c>
      <c r="CH196" s="63">
        <f>BG199</f>
        <v>0</v>
      </c>
      <c r="CI196" s="63">
        <f>BM199</f>
        <v>0</v>
      </c>
      <c r="CJ196" s="63">
        <f>BS199</f>
        <v>0</v>
      </c>
      <c r="CK196" s="64">
        <f>SUM(CC196:CJ196)</f>
        <v>18.555600733439398</v>
      </c>
      <c r="CL196" s="36"/>
    </row>
    <row r="197" spans="2:90" x14ac:dyDescent="0.65">
      <c r="B197" s="45">
        <v>44051</v>
      </c>
      <c r="C197" s="39">
        <f t="shared" si="65"/>
        <v>1624</v>
      </c>
      <c r="D197" s="47">
        <v>45439</v>
      </c>
      <c r="E197" s="52">
        <f t="shared" si="69"/>
        <v>4.6079458392193094E-2</v>
      </c>
      <c r="F197" s="39">
        <f t="shared" si="65"/>
        <v>24186</v>
      </c>
      <c r="G197" s="47">
        <v>986101</v>
      </c>
      <c r="H197" s="47">
        <f t="shared" si="66"/>
        <v>6</v>
      </c>
      <c r="I197" s="47">
        <v>1039</v>
      </c>
      <c r="J197" s="53">
        <f t="shared" si="67"/>
        <v>2.2865820110477782E-2</v>
      </c>
      <c r="Y197" s="48"/>
      <c r="Z197" s="51">
        <f>Z196+$AA$41</f>
        <v>138.60000000000039</v>
      </c>
      <c r="AA197" s="25">
        <f>AA196+AB197*$AA$41</f>
        <v>18.13870644940523</v>
      </c>
      <c r="AB197" s="26">
        <f>-$AC$35*AA196*AC196</f>
        <v>-6.7856031066330199E-10</v>
      </c>
      <c r="AC197" s="25">
        <f>AC196+AD197*$AA$41</f>
        <v>2.0272781222755089E-9</v>
      </c>
      <c r="AD197" s="27">
        <f>$AC$35*AA196*AC196-$AC$36*AC196</f>
        <v>-5.1854434512137714E-10</v>
      </c>
      <c r="AE197" s="33"/>
      <c r="AF197" s="51">
        <f>AF196+$AG$41</f>
        <v>56.979999999999855</v>
      </c>
      <c r="AG197" s="80">
        <f>AG196+AH197*$AG$41</f>
        <v>6.9348824943376499</v>
      </c>
      <c r="AH197" s="26">
        <f>-$AI$35*AG196*AI196</f>
        <v>-2.8839585047603978E-3</v>
      </c>
      <c r="AI197" s="25">
        <f>AI196+AJ197*$AG$41</f>
        <v>1.7423791776649957E-2</v>
      </c>
      <c r="AJ197" s="27">
        <f>$AI$35*AG196*AI196-$AI$36*AI196</f>
        <v>-6.4220114154038034E-3</v>
      </c>
      <c r="AK197" s="36"/>
      <c r="AL197" s="51">
        <f>AL196+$AM$41</f>
        <v>77</v>
      </c>
      <c r="AM197" s="25">
        <f>AM196+AN197*$AM$41</f>
        <v>31.58045043837831</v>
      </c>
      <c r="AN197" s="26">
        <f>-$AO$35*AM196*AO196</f>
        <v>-0.38702294427051159</v>
      </c>
      <c r="AO197" s="25">
        <f>AO196+AP197*$AM$41</f>
        <v>0.63336308971012922</v>
      </c>
      <c r="AP197" s="27">
        <f>$AO$35*AM196*AO196-$AO$36*AO196</f>
        <v>-8.6663413117813615E-2</v>
      </c>
      <c r="AQ197" s="5"/>
      <c r="AR197" s="51">
        <f>AR196+$AS$41</f>
        <v>36.959999999999951</v>
      </c>
      <c r="AS197" s="25">
        <f>AS196+AT197*$AS$41</f>
        <v>11.107110249384775</v>
      </c>
      <c r="AT197" s="26">
        <f>-$AU$35*AS196*AU196</f>
        <v>-4.5138334963381892</v>
      </c>
      <c r="AU197" s="25">
        <f>AU196+AV197*$AS$41</f>
        <v>13.786662501654137</v>
      </c>
      <c r="AV197" s="27">
        <f>$AU$35*AS196*AU196-$AU$36*AU196</f>
        <v>-1.8948033961952611</v>
      </c>
      <c r="AW197" s="30"/>
      <c r="AX197" s="19">
        <f>AX196+$AS$41</f>
        <v>36.959999999999951</v>
      </c>
      <c r="AY197" s="25">
        <f>AY196+AZ197*$AY$41</f>
        <v>47.457127997322772</v>
      </c>
      <c r="AZ197" s="26">
        <f>-$BA$35*AY196*BA196</f>
        <v>-5.0722636437052495</v>
      </c>
      <c r="BA197" s="25">
        <f>BA196+BB197*$AY$41</f>
        <v>2.264581974034984</v>
      </c>
      <c r="BB197" s="27">
        <f>$BA$35*AY196*BA196-$BA$36*BA196</f>
        <v>4.4896884203569574</v>
      </c>
      <c r="BC197" s="36"/>
      <c r="BD197" s="19">
        <f>BD196+$BE$41</f>
        <v>30.799999999999923</v>
      </c>
      <c r="BE197" s="25"/>
      <c r="BF197" s="26"/>
      <c r="BG197" s="25"/>
      <c r="BH197" s="27"/>
      <c r="BI197" s="74"/>
      <c r="BJ197" s="19">
        <f>BJ196+$BK$41</f>
        <v>70.840000000000018</v>
      </c>
      <c r="BK197" s="25"/>
      <c r="BL197" s="26"/>
      <c r="BM197" s="25"/>
      <c r="BN197" s="27"/>
      <c r="BO197" s="74"/>
      <c r="BP197" s="19">
        <f>BP196+$BK$41</f>
        <v>70.840000000000018</v>
      </c>
      <c r="BQ197" s="25"/>
      <c r="BR197" s="26"/>
      <c r="BS197" s="25"/>
      <c r="BT197" s="27"/>
      <c r="BU197" s="100"/>
      <c r="BV197" s="19">
        <f>BV196+$BK$41</f>
        <v>70.840000000000018</v>
      </c>
      <c r="BW197" s="25"/>
      <c r="BX197" s="26"/>
      <c r="BY197" s="25"/>
      <c r="BZ197" s="27"/>
      <c r="CA197" s="33"/>
      <c r="CB197" s="21">
        <f>CB196+$AA$41</f>
        <v>138.60000000000039</v>
      </c>
      <c r="CC197" s="64">
        <f>AC200</f>
        <v>1.0888816700251077E-9</v>
      </c>
      <c r="CD197" s="64">
        <f>AI200</f>
        <v>1.1872896618919262E-2</v>
      </c>
      <c r="CE197" s="64">
        <f>AO200</f>
        <v>0.51380326136133192</v>
      </c>
      <c r="CF197" s="25">
        <f>AU200</f>
        <v>12.029707623891795</v>
      </c>
      <c r="CG197" s="63">
        <f>BA200</f>
        <v>7.9824084268260247</v>
      </c>
      <c r="CH197" s="63">
        <f>BG200</f>
        <v>0</v>
      </c>
      <c r="CI197" s="63">
        <f>BM200</f>
        <v>0</v>
      </c>
      <c r="CJ197" s="63">
        <f>BS200</f>
        <v>0</v>
      </c>
      <c r="CK197" s="64">
        <f>SUM(CC197:CJ197)</f>
        <v>20.537792209786954</v>
      </c>
      <c r="CL197" s="75">
        <f>P64</f>
        <v>44207</v>
      </c>
    </row>
    <row r="198" spans="2:90" x14ac:dyDescent="0.65">
      <c r="B198" s="45">
        <v>44052</v>
      </c>
      <c r="C198" s="39">
        <f t="shared" si="65"/>
        <v>1344</v>
      </c>
      <c r="D198" s="47">
        <v>46783</v>
      </c>
      <c r="E198" s="52">
        <f t="shared" si="69"/>
        <v>4.6723147647863089E-2</v>
      </c>
      <c r="F198" s="39">
        <f t="shared" si="65"/>
        <v>15180</v>
      </c>
      <c r="G198" s="47">
        <v>1001281</v>
      </c>
      <c r="H198" s="47">
        <f t="shared" si="66"/>
        <v>1</v>
      </c>
      <c r="I198" s="47">
        <v>1040</v>
      </c>
      <c r="J198" s="53">
        <f t="shared" si="67"/>
        <v>2.2230297330226793E-2</v>
      </c>
      <c r="Y198" s="48"/>
      <c r="Z198" s="51">
        <f>Z197+$AA$41</f>
        <v>139.5000000000004</v>
      </c>
      <c r="AA198" s="25">
        <f>AA197+AB198*$AA$41</f>
        <v>18.138706448908806</v>
      </c>
      <c r="AB198" s="26">
        <f>-$AC$35*AA197*AC197</f>
        <v>-5.5158304126885346E-10</v>
      </c>
      <c r="AC198" s="25">
        <f>AC197+AD198*$AA$41</f>
        <v>1.6479187105944571E-9</v>
      </c>
      <c r="AD198" s="27">
        <f>$AC$35*AA197*AC197-$AC$36*AC197</f>
        <v>-4.2151045742339082E-10</v>
      </c>
      <c r="AE198" s="33"/>
      <c r="AF198" s="51">
        <f>AF197+$AG$41</f>
        <v>57.349999999999852</v>
      </c>
      <c r="AG198" s="80">
        <f>AG197+AH198*$AG$41</f>
        <v>6.9339436300972075</v>
      </c>
      <c r="AH198" s="26">
        <f>-$AI$35*AG197*AI197</f>
        <v>-2.5374709201143562E-3</v>
      </c>
      <c r="AI198" s="25">
        <f>AI197+AJ198*$AG$41</f>
        <v>1.5332658627132841E-2</v>
      </c>
      <c r="AJ198" s="27">
        <f>$AI$35*AG197*AI197-$AI$36*AI197</f>
        <v>-5.6517112149111239E-3</v>
      </c>
      <c r="AK198" s="36"/>
      <c r="AL198" s="51">
        <f>AL197+$AM$41</f>
        <v>77.5</v>
      </c>
      <c r="AM198" s="25">
        <f>AM197+AN198*$AM$41</f>
        <v>31.400433413401512</v>
      </c>
      <c r="AN198" s="26">
        <f>-$AO$35*AM197*AO197</f>
        <v>-0.36003404995360005</v>
      </c>
      <c r="AO198" s="25">
        <f>AO197+AP198*$AM$41</f>
        <v>0.59170303328838403</v>
      </c>
      <c r="AP198" s="27">
        <f>$AO$35*AM197*AO197-$AO$36*AO197</f>
        <v>-8.332011284349039E-2</v>
      </c>
      <c r="AQ198" s="5"/>
      <c r="AR198" s="51">
        <f>AR197+$AS$41</f>
        <v>37.199999999999953</v>
      </c>
      <c r="AS198" s="25">
        <f>AS197+AT198*$AS$41</f>
        <v>10.151579171832722</v>
      </c>
      <c r="AT198" s="26">
        <f>-$AU$35*AS197*AU197</f>
        <v>-3.9813794898002164</v>
      </c>
      <c r="AU198" s="25">
        <f>AU197+AV198*$AS$41</f>
        <v>13.253234029027542</v>
      </c>
      <c r="AV198" s="27">
        <f>$AU$35*AS197*AU197-$AU$36*AU197</f>
        <v>-2.2226186359441455</v>
      </c>
      <c r="AW198" s="30"/>
      <c r="AX198" s="19">
        <f>AX197+$AS$41</f>
        <v>37.199999999999953</v>
      </c>
      <c r="AY198" s="25">
        <f>AY197+AZ198*$AY$41</f>
        <v>46.064309583758153</v>
      </c>
      <c r="AZ198" s="26">
        <f>-$BA$35*AY197*BA197</f>
        <v>-7.7378800753589827</v>
      </c>
      <c r="BA198" s="25">
        <f>BA197+BB198*$AY$41</f>
        <v>3.4943504854690817</v>
      </c>
      <c r="BB198" s="27">
        <f>$BA$35*AY197*BA197-$BA$36*BA197</f>
        <v>6.8320472857449888</v>
      </c>
      <c r="BC198" s="36"/>
      <c r="BD198" s="19">
        <f>BD197+$BE$41</f>
        <v>30.999999999999922</v>
      </c>
      <c r="BE198" s="25"/>
      <c r="BF198" s="26"/>
      <c r="BG198" s="25"/>
      <c r="BH198" s="27"/>
      <c r="BI198" s="74"/>
      <c r="BJ198" s="19">
        <f>BJ197+$BK$41</f>
        <v>71.300000000000011</v>
      </c>
      <c r="BK198" s="25"/>
      <c r="BL198" s="26"/>
      <c r="BM198" s="25"/>
      <c r="BN198" s="27"/>
      <c r="BO198" s="74"/>
      <c r="BP198" s="19">
        <f>BP197+$BK$41</f>
        <v>71.300000000000011</v>
      </c>
      <c r="BQ198" s="25"/>
      <c r="BR198" s="26"/>
      <c r="BS198" s="25"/>
      <c r="BT198" s="27"/>
      <c r="BU198" s="100"/>
      <c r="BV198" s="19">
        <f>BV197+$BK$41</f>
        <v>71.300000000000011</v>
      </c>
      <c r="BW198" s="25"/>
      <c r="BX198" s="26"/>
      <c r="BY198" s="25"/>
      <c r="BZ198" s="27"/>
      <c r="CA198" s="33"/>
      <c r="CB198" s="21">
        <f>CB197+$AA$41</f>
        <v>139.5000000000004</v>
      </c>
      <c r="CC198" s="64">
        <f>AC201</f>
        <v>8.8512200566097808E-10</v>
      </c>
      <c r="CD198" s="64">
        <f>AI201</f>
        <v>1.0447729624952298E-2</v>
      </c>
      <c r="CE198" s="64">
        <f>AO201</f>
        <v>0.4776843753137282</v>
      </c>
      <c r="CF198" s="25">
        <f>AU201</f>
        <v>11.374284085485451</v>
      </c>
      <c r="CG198" s="63">
        <f>BA201</f>
        <v>11.643101862387953</v>
      </c>
      <c r="CH198" s="63">
        <f>BG201</f>
        <v>0</v>
      </c>
      <c r="CI198" s="63">
        <f>BM201</f>
        <v>0</v>
      </c>
      <c r="CJ198" s="63">
        <f>BS201</f>
        <v>0</v>
      </c>
      <c r="CK198" s="64">
        <f>SUM(CC198:CJ198)</f>
        <v>23.505518053697209</v>
      </c>
      <c r="CL198" s="36"/>
    </row>
    <row r="199" spans="2:90" x14ac:dyDescent="0.65">
      <c r="B199" s="45">
        <v>44053</v>
      </c>
      <c r="C199" s="39">
        <f t="shared" si="65"/>
        <v>1207</v>
      </c>
      <c r="D199" s="47">
        <v>47990</v>
      </c>
      <c r="E199" s="52">
        <f t="shared" si="69"/>
        <v>4.7225095134112778E-2</v>
      </c>
      <c r="F199" s="39">
        <f t="shared" si="65"/>
        <v>14916</v>
      </c>
      <c r="G199" s="47">
        <v>1016197</v>
      </c>
      <c r="H199" s="47">
        <f t="shared" si="66"/>
        <v>7</v>
      </c>
      <c r="I199" s="47">
        <v>1047</v>
      </c>
      <c r="J199" s="53">
        <f t="shared" si="67"/>
        <v>2.1817045217753697E-2</v>
      </c>
      <c r="Y199" s="48"/>
      <c r="Z199" s="51">
        <f>Z198+$AA$41</f>
        <v>140.4000000000004</v>
      </c>
      <c r="AA199" s="25">
        <f>AA198+AB199*$AA$41</f>
        <v>18.138706448505275</v>
      </c>
      <c r="AB199" s="26">
        <f>-$AC$35*AA198*AC198</f>
        <v>-4.4836670614705748E-10</v>
      </c>
      <c r="AC199" s="25">
        <f>AC198+AD199*$AA$41</f>
        <v>1.3395478631500034E-9</v>
      </c>
      <c r="AD199" s="27">
        <f>$AC$35*AA198*AC198-$AC$36*AC198</f>
        <v>-3.4263427493828194E-10</v>
      </c>
      <c r="AE199" s="33"/>
      <c r="AF199" s="51">
        <f>AF198+$AG$41</f>
        <v>57.71999999999985</v>
      </c>
      <c r="AG199" s="80">
        <f>AG198+AH199*$AG$41</f>
        <v>6.9331175564040892</v>
      </c>
      <c r="AH199" s="26">
        <f>-$AI$35*AG198*AI198</f>
        <v>-2.2326316030213179E-3</v>
      </c>
      <c r="AI199" s="25">
        <f>AI198+AJ199*$AG$41</f>
        <v>1.3492382984992328E-2</v>
      </c>
      <c r="AJ199" s="27">
        <f>$AI$35*AG198*AI198-$AI$36*AI198</f>
        <v>-4.9737179517311166E-3</v>
      </c>
      <c r="AK199" s="36"/>
      <c r="AL199" s="51">
        <f>AL198+$AM$41</f>
        <v>78</v>
      </c>
      <c r="AM199" s="25">
        <f>AM198+AN199*$AM$41</f>
        <v>31.233215828125996</v>
      </c>
      <c r="AN199" s="26">
        <f>-$AO$35*AM198*AO198</f>
        <v>-0.33443517055103278</v>
      </c>
      <c r="AO199" s="25">
        <f>AO198+AP199*$AM$41</f>
        <v>0.55182455691296606</v>
      </c>
      <c r="AP199" s="27">
        <f>$AO$35*AM198*AO198-$AO$36*AO198</f>
        <v>-7.9756952750835997E-2</v>
      </c>
      <c r="AQ199" s="5"/>
      <c r="AR199" s="51">
        <f>AR198+$AS$41</f>
        <v>37.439999999999955</v>
      </c>
      <c r="AS199" s="25">
        <f>AS198+AT199*$AS$41</f>
        <v>9.3120417435748788</v>
      </c>
      <c r="AT199" s="26">
        <f>-$AU$35*AS198*AU198</f>
        <v>-3.4980726177410171</v>
      </c>
      <c r="AU199" s="25">
        <f>AU198+AV199*$AS$41</f>
        <v>12.661422182150412</v>
      </c>
      <c r="AV199" s="27">
        <f>$AU$35*AS198*AU198-$AU$36*AU198</f>
        <v>-2.465882695321377</v>
      </c>
      <c r="AW199" s="30"/>
      <c r="AX199" s="19">
        <f>AX198+$AS$41</f>
        <v>37.439999999999955</v>
      </c>
      <c r="AY199" s="25">
        <f>AY198+AZ199*$AY$41</f>
        <v>43.978205224221981</v>
      </c>
      <c r="AZ199" s="26">
        <f>-$BA$35*AY198*BA198</f>
        <v>-11.589468664089841</v>
      </c>
      <c r="BA199" s="25">
        <f>BA198+BB199*$AY$41</f>
        <v>5.3288616100514794</v>
      </c>
      <c r="BB199" s="27">
        <f>$BA$35*AY198*BA198-$BA$36*BA198</f>
        <v>10.191728469902209</v>
      </c>
      <c r="BC199" s="36"/>
      <c r="BD199" s="19">
        <f>BD198+$BE$41</f>
        <v>31.199999999999921</v>
      </c>
      <c r="BE199" s="25"/>
      <c r="BF199" s="26"/>
      <c r="BG199" s="25"/>
      <c r="BH199" s="27"/>
      <c r="BI199" s="74"/>
      <c r="BJ199" s="19">
        <f>BJ198+$BK$41</f>
        <v>71.760000000000005</v>
      </c>
      <c r="BK199" s="25"/>
      <c r="BL199" s="26"/>
      <c r="BM199" s="25"/>
      <c r="BN199" s="27"/>
      <c r="BO199" s="74"/>
      <c r="BP199" s="19">
        <f>BP198+$BK$41</f>
        <v>71.760000000000005</v>
      </c>
      <c r="BQ199" s="25"/>
      <c r="BR199" s="26"/>
      <c r="BS199" s="25"/>
      <c r="BT199" s="27"/>
      <c r="BU199" s="100"/>
      <c r="BV199" s="19">
        <f>BV198+$BK$41</f>
        <v>71.760000000000005</v>
      </c>
      <c r="BW199" s="25"/>
      <c r="BX199" s="26"/>
      <c r="BY199" s="25"/>
      <c r="BZ199" s="27"/>
      <c r="CA199" s="33"/>
      <c r="CB199" s="31">
        <f>CB198+$AA$41</f>
        <v>140.4000000000004</v>
      </c>
      <c r="CC199" s="66">
        <f>AC202</f>
        <v>7.194913703375854E-10</v>
      </c>
      <c r="CD199" s="66">
        <f>AI202</f>
        <v>9.1935810967461555E-3</v>
      </c>
      <c r="CE199" s="66">
        <f>AO202</f>
        <v>0.44348670079812291</v>
      </c>
      <c r="CF199" s="25">
        <f>AU202</f>
        <v>10.708877501722563</v>
      </c>
      <c r="CG199" s="95">
        <f>BA202</f>
        <v>16.343468350879885</v>
      </c>
      <c r="CH199" s="95">
        <f>BG202</f>
        <v>0</v>
      </c>
      <c r="CI199" s="63">
        <f>BM202</f>
        <v>0</v>
      </c>
      <c r="CJ199" s="63">
        <f>BS202</f>
        <v>0</v>
      </c>
      <c r="CK199" s="64">
        <f>SUM(CC199:CJ199)</f>
        <v>27.505026135216809</v>
      </c>
      <c r="CL199" s="36"/>
    </row>
    <row r="200" spans="2:90" x14ac:dyDescent="0.65">
      <c r="B200" s="45">
        <v>44054</v>
      </c>
      <c r="C200" s="39">
        <f t="shared" si="65"/>
        <v>938</v>
      </c>
      <c r="D200" s="47">
        <v>48928</v>
      </c>
      <c r="E200" s="52">
        <f t="shared" si="69"/>
        <v>4.7770287092317683E-2</v>
      </c>
      <c r="F200" s="39">
        <f t="shared" si="65"/>
        <v>8038</v>
      </c>
      <c r="G200" s="47">
        <v>1024235</v>
      </c>
      <c r="H200" s="47">
        <f t="shared" si="66"/>
        <v>5</v>
      </c>
      <c r="I200" s="47">
        <v>1052</v>
      </c>
      <c r="J200" s="53">
        <f t="shared" si="67"/>
        <v>2.1500981033355133E-2</v>
      </c>
      <c r="Y200" s="48"/>
      <c r="Z200" s="51">
        <f>Z199+$AA$41</f>
        <v>141.30000000000041</v>
      </c>
      <c r="AA200" s="25">
        <f>AA199+AB200*$AA$41</f>
        <v>18.138706448177256</v>
      </c>
      <c r="AB200" s="26">
        <f>-$AC$35*AA199*AC199</f>
        <v>-3.644649819510064E-10</v>
      </c>
      <c r="AC200" s="25">
        <f>AC199+AD200*$AA$41</f>
        <v>1.0888816700251077E-9</v>
      </c>
      <c r="AD200" s="27">
        <f>$AC$35*AA199*AC199-$AC$36*AC199</f>
        <v>-2.7851799236099523E-10</v>
      </c>
      <c r="AE200" s="33"/>
      <c r="AF200" s="51">
        <f>AF199+$AG$41</f>
        <v>58.089999999999847</v>
      </c>
      <c r="AG200" s="80">
        <f>AG199+AH200*$AG$41</f>
        <v>6.9323907173690724</v>
      </c>
      <c r="AH200" s="26">
        <f>-$AI$35*AG199*AI199</f>
        <v>-1.9644298243705408E-3</v>
      </c>
      <c r="AI200" s="25">
        <f>AI199+AJ200*$AG$41</f>
        <v>1.1872896618919262E-2</v>
      </c>
      <c r="AJ200" s="27">
        <f>$AI$35*AG199*AI199-$AI$36*AI199</f>
        <v>-4.3769901785758528E-3</v>
      </c>
      <c r="AK200" s="36"/>
      <c r="AL200" s="51">
        <f>AL199+$AM$41</f>
        <v>78.5</v>
      </c>
      <c r="AM200" s="25">
        <f>AM199+AN200*$AM$41</f>
        <v>31.07809852875809</v>
      </c>
      <c r="AN200" s="26">
        <f>-$AO$35*AM199*AO199</f>
        <v>-0.31023459873580794</v>
      </c>
      <c r="AO200" s="25">
        <f>AO199+AP200*$AM$41</f>
        <v>0.51380326136133192</v>
      </c>
      <c r="AP200" s="27">
        <f>$AO$35*AM199*AO199-$AO$36*AO199</f>
        <v>-7.6042591103268276E-2</v>
      </c>
      <c r="AQ200" s="5"/>
      <c r="AR200" s="51">
        <f>AR199+$AS$41</f>
        <v>37.679999999999957</v>
      </c>
      <c r="AS200" s="25">
        <f>AS199+AT200*$AS$41</f>
        <v>8.5763227061612515</v>
      </c>
      <c r="AT200" s="26">
        <f>-$AU$35*AS199*AU199</f>
        <v>-3.0654959892234488</v>
      </c>
      <c r="AU200" s="25">
        <f>AU199+AV200*$AS$41</f>
        <v>12.029707623891795</v>
      </c>
      <c r="AV200" s="27">
        <f>$AU$35*AS199*AU199-$AU$36*AU199</f>
        <v>-2.6321439927442367</v>
      </c>
      <c r="AW200" s="30"/>
      <c r="AX200" s="19">
        <f>AX199+$AS$41</f>
        <v>37.679999999999957</v>
      </c>
      <c r="AY200" s="25">
        <f>AY199+AZ200*$AY$41</f>
        <v>40.940980371523729</v>
      </c>
      <c r="AZ200" s="26">
        <f>-$BA$35*AY199*BA199</f>
        <v>-16.873471403879179</v>
      </c>
      <c r="BA200" s="25">
        <f>BA199+BB200*$AY$41</f>
        <v>7.9824084268260247</v>
      </c>
      <c r="BB200" s="27">
        <f>$BA$35*AY199*BA199-$BA$36*BA199</f>
        <v>14.741926759858588</v>
      </c>
      <c r="BC200" s="36"/>
      <c r="BD200" s="19">
        <f>BD199+$BE$41</f>
        <v>31.39999999999992</v>
      </c>
      <c r="BE200" s="25"/>
      <c r="BF200" s="26"/>
      <c r="BG200" s="25"/>
      <c r="BH200" s="27"/>
      <c r="BI200" s="74"/>
      <c r="BJ200" s="19">
        <f>BJ199+$BK$41</f>
        <v>72.22</v>
      </c>
      <c r="BK200" s="25"/>
      <c r="BL200" s="26"/>
      <c r="BM200" s="25"/>
      <c r="BN200" s="27"/>
      <c r="BO200" s="74"/>
      <c r="BP200" s="19">
        <f>BP199+$BK$41</f>
        <v>72.22</v>
      </c>
      <c r="BQ200" s="25"/>
      <c r="BR200" s="26"/>
      <c r="BS200" s="25"/>
      <c r="BT200" s="27"/>
      <c r="BU200" s="100"/>
      <c r="BV200" s="19">
        <f>BV199+$BK$41</f>
        <v>72.22</v>
      </c>
      <c r="BW200" s="25"/>
      <c r="BX200" s="26"/>
      <c r="BY200" s="25"/>
      <c r="BZ200" s="27"/>
      <c r="CA200" s="33"/>
      <c r="CB200" s="21">
        <f>CB199+$AA$41</f>
        <v>141.30000000000041</v>
      </c>
      <c r="CC200" s="64">
        <f>AC203</f>
        <v>5.8485477558748174E-10</v>
      </c>
      <c r="CD200" s="64">
        <f>AI203</f>
        <v>8.0899407288578928E-3</v>
      </c>
      <c r="CE200" s="64">
        <f>AO203</f>
        <v>0.41120643462651796</v>
      </c>
      <c r="CF200" s="25">
        <f>AU203</f>
        <v>10.044775197142524</v>
      </c>
      <c r="CG200" s="63">
        <f>BA203</f>
        <v>21.768238337435022</v>
      </c>
      <c r="CH200" s="63">
        <f>BG203</f>
        <v>0</v>
      </c>
      <c r="CI200" s="63">
        <f>BM203</f>
        <v>0</v>
      </c>
      <c r="CJ200" s="63">
        <f>BS203</f>
        <v>0</v>
      </c>
      <c r="CK200" s="64">
        <f>SUM(CC200:CJ200)</f>
        <v>32.232309910517777</v>
      </c>
      <c r="CL200" s="75">
        <f>P65</f>
        <v>44214</v>
      </c>
    </row>
    <row r="201" spans="2:90" x14ac:dyDescent="0.65">
      <c r="B201" s="45">
        <v>44055</v>
      </c>
      <c r="C201" s="39">
        <f t="shared" si="65"/>
        <v>1282</v>
      </c>
      <c r="D201" s="47">
        <v>50210</v>
      </c>
      <c r="E201" s="52">
        <f t="shared" si="69"/>
        <v>4.7450111702911836E-2</v>
      </c>
      <c r="F201" s="39">
        <f t="shared" si="65"/>
        <v>33929</v>
      </c>
      <c r="G201" s="47">
        <v>1058164</v>
      </c>
      <c r="H201" s="47">
        <f t="shared" si="66"/>
        <v>7</v>
      </c>
      <c r="I201" s="47">
        <v>1059</v>
      </c>
      <c r="J201" s="53">
        <f t="shared" si="67"/>
        <v>2.1091416052579168E-2</v>
      </c>
      <c r="Y201" s="48"/>
      <c r="Z201" s="51">
        <f>Z200+$AA$41</f>
        <v>142.20000000000041</v>
      </c>
      <c r="AA201" s="25">
        <f>AA200+AB201*$AA$41</f>
        <v>18.138706447910618</v>
      </c>
      <c r="AB201" s="26">
        <f>-$AC$35*AA200*AC200</f>
        <v>-2.962635745407966E-10</v>
      </c>
      <c r="AC201" s="25">
        <f>AC200+AD201*$AA$41</f>
        <v>8.8512200566097808E-10</v>
      </c>
      <c r="AD201" s="27">
        <f>$AC$35*AA200*AC200-$AC$36*AC200</f>
        <v>-2.2639962707125508E-10</v>
      </c>
      <c r="AE201" s="33"/>
      <c r="AF201" s="51">
        <f>AF200+$AG$41</f>
        <v>58.459999999999845</v>
      </c>
      <c r="AG201" s="80">
        <f>AG200+AH201*$AG$41</f>
        <v>6.9317511876410096</v>
      </c>
      <c r="AH201" s="26">
        <f>-$AI$35*AG200*AI200</f>
        <v>-1.7284587244948493E-3</v>
      </c>
      <c r="AI201" s="25">
        <f>AI200+AJ201*$AG$41</f>
        <v>1.0447729624952298E-2</v>
      </c>
      <c r="AJ201" s="27">
        <f>$AI$35*AG200*AI200-$AI$36*AI200</f>
        <v>-3.8518026863972035E-3</v>
      </c>
      <c r="AK201" s="36"/>
      <c r="AL201" s="51">
        <f>AL200+$AM$41</f>
        <v>79</v>
      </c>
      <c r="AM201" s="25">
        <f>AM200+AN201*$AM$41</f>
        <v>30.934386273329228</v>
      </c>
      <c r="AN201" s="26">
        <f>-$AO$35*AM200*AO200</f>
        <v>-0.28742451085772486</v>
      </c>
      <c r="AO201" s="25">
        <f>AO200+AP201*$AM$41</f>
        <v>0.4776843753137282</v>
      </c>
      <c r="AP201" s="27">
        <f>$AO$35*AM200*AO200-$AO$36*AO200</f>
        <v>-7.2237772095207486E-2</v>
      </c>
      <c r="AQ201" s="5"/>
      <c r="AR201" s="51">
        <f>AR200+$AS$41</f>
        <v>37.919999999999959</v>
      </c>
      <c r="AS201" s="25">
        <f>AS200+AT201*$AS$41</f>
        <v>7.9325378211872817</v>
      </c>
      <c r="AT201" s="26">
        <f>-$AU$35*AS200*AU200</f>
        <v>-2.6824370207248722</v>
      </c>
      <c r="AU201" s="25">
        <f>AU200+AV201*$AS$41</f>
        <v>11.374284085485451</v>
      </c>
      <c r="AV201" s="27">
        <f>$AU$35*AS200*AU200-$AU$36*AU200</f>
        <v>-2.7309314100264355</v>
      </c>
      <c r="AW201" s="30"/>
      <c r="AX201" s="19">
        <f>AX200+$AS$41</f>
        <v>37.919999999999959</v>
      </c>
      <c r="AY201" s="25">
        <f>AY200+AZ201*$AY$41</f>
        <v>36.705553529230329</v>
      </c>
      <c r="AZ201" s="26">
        <f>-$BA$35*AY200*BA200</f>
        <v>-23.530149123852233</v>
      </c>
      <c r="BA201" s="25">
        <f>BA200+BB201*$AY$41</f>
        <v>11.643101862387953</v>
      </c>
      <c r="BB201" s="27">
        <f>$BA$35*AY200*BA200-$BA$36*BA200</f>
        <v>20.337185753121823</v>
      </c>
      <c r="BC201" s="36"/>
      <c r="BD201" s="19">
        <f>BD200+$BE$41</f>
        <v>31.59999999999992</v>
      </c>
      <c r="BE201" s="25"/>
      <c r="BF201" s="26"/>
      <c r="BG201" s="25"/>
      <c r="BH201" s="27"/>
      <c r="BI201" s="74"/>
      <c r="BJ201" s="19">
        <f>BJ200+$BK$41</f>
        <v>72.679999999999993</v>
      </c>
      <c r="BK201" s="25"/>
      <c r="BL201" s="26"/>
      <c r="BM201" s="25"/>
      <c r="BN201" s="27"/>
      <c r="BO201" s="74"/>
      <c r="BP201" s="19">
        <f>BP200+$BK$41</f>
        <v>72.679999999999993</v>
      </c>
      <c r="BQ201" s="25"/>
      <c r="BR201" s="26"/>
      <c r="BS201" s="25"/>
      <c r="BT201" s="27"/>
      <c r="BU201" s="100"/>
      <c r="BV201" s="19">
        <f>BV200+$BK$41</f>
        <v>72.679999999999993</v>
      </c>
      <c r="BW201" s="25"/>
      <c r="BX201" s="26"/>
      <c r="BY201" s="25"/>
      <c r="BZ201" s="27"/>
      <c r="CA201" s="33"/>
      <c r="CB201" s="21">
        <f>CB200+$AA$41</f>
        <v>142.20000000000041</v>
      </c>
      <c r="CC201" s="64">
        <f>AC204</f>
        <v>4.7541238523262696E-10</v>
      </c>
      <c r="CD201" s="64">
        <f>AI204</f>
        <v>7.1187553769295987E-3</v>
      </c>
      <c r="CE201" s="64">
        <f>AO204</f>
        <v>0.38082078295856481</v>
      </c>
      <c r="CF201" s="25">
        <f>AU204</f>
        <v>9.3909897809421139</v>
      </c>
      <c r="CG201" s="63">
        <f>BA204</f>
        <v>27.131222110372516</v>
      </c>
      <c r="CH201" s="63">
        <f>BG204</f>
        <v>0</v>
      </c>
      <c r="CI201" s="63">
        <f>BM204</f>
        <v>0</v>
      </c>
      <c r="CJ201" s="63">
        <f>BS204</f>
        <v>0</v>
      </c>
      <c r="CK201" s="64">
        <f>SUM(CC201:CJ201)</f>
        <v>36.910151430125538</v>
      </c>
      <c r="CL201" s="36"/>
    </row>
    <row r="202" spans="2:90" x14ac:dyDescent="0.65">
      <c r="B202" s="45">
        <v>44056</v>
      </c>
      <c r="C202" s="39">
        <f t="shared" si="65"/>
        <v>937</v>
      </c>
      <c r="D202" s="47">
        <v>51147</v>
      </c>
      <c r="E202" s="52">
        <f t="shared" si="69"/>
        <v>4.7126106353690425E-2</v>
      </c>
      <c r="F202" s="39">
        <f t="shared" si="65"/>
        <v>27158</v>
      </c>
      <c r="G202" s="47">
        <v>1085322</v>
      </c>
      <c r="H202" s="47">
        <f t="shared" si="66"/>
        <v>4</v>
      </c>
      <c r="I202" s="47">
        <v>1063</v>
      </c>
      <c r="J202" s="53">
        <f t="shared" si="67"/>
        <v>2.0783232643165776E-2</v>
      </c>
      <c r="Y202" s="48"/>
      <c r="Z202" s="51">
        <f>Z201+$AA$41</f>
        <v>143.10000000000042</v>
      </c>
      <c r="AA202" s="25">
        <f>AA201+AB202*$AA$41</f>
        <v>18.138706447693878</v>
      </c>
      <c r="AB202" s="26">
        <f>-$AC$35*AA201*AC201</f>
        <v>-2.4082452346905541E-10</v>
      </c>
      <c r="AC202" s="25">
        <f>AC201+AD202*$AA$41</f>
        <v>7.194913703375854E-10</v>
      </c>
      <c r="AD202" s="27">
        <f>$AC$35*AA201*AC201-$AC$36*AC201</f>
        <v>-1.8403403924821405E-10</v>
      </c>
      <c r="AE202" s="33"/>
      <c r="AF202" s="51">
        <f>AF201+$AG$41</f>
        <v>58.829999999999842</v>
      </c>
      <c r="AG202" s="80">
        <f>AG201+AH202*$AG$41</f>
        <v>6.9311884759874367</v>
      </c>
      <c r="AH202" s="26">
        <f>-$AI$35*AG201*AI201</f>
        <v>-1.5208423069542204E-3</v>
      </c>
      <c r="AI202" s="25">
        <f>AI201+AJ202*$AG$41</f>
        <v>9.1935810967461555E-3</v>
      </c>
      <c r="AJ202" s="27">
        <f>$AI$35*AG201*AI201-$AI$36*AI201</f>
        <v>-3.3895906167733594E-3</v>
      </c>
      <c r="AK202" s="36"/>
      <c r="AL202" s="51">
        <f>AL201+$AM$41</f>
        <v>79.5</v>
      </c>
      <c r="AM202" s="25">
        <f>AM201+AN202*$AM$41</f>
        <v>30.801394416485028</v>
      </c>
      <c r="AN202" s="26">
        <f>-$AO$35*AM201*AO201</f>
        <v>-0.26598371368839907</v>
      </c>
      <c r="AO202" s="25">
        <f>AO201+AP202*$AM$41</f>
        <v>0.44348670079812291</v>
      </c>
      <c r="AP202" s="27">
        <f>$AO$35*AM201*AO201-$AO$36*AO201</f>
        <v>-6.8395349031210639E-2</v>
      </c>
      <c r="AQ202" s="5"/>
      <c r="AR202" s="51">
        <f>AR201+$AS$41</f>
        <v>38.159999999999961</v>
      </c>
      <c r="AS202" s="25">
        <f>AS201+AT202*$AS$41</f>
        <v>7.3695217237177397</v>
      </c>
      <c r="AT202" s="26">
        <f>-$AU$35*AS201*AU201</f>
        <v>-2.3459004061230901</v>
      </c>
      <c r="AU202" s="25">
        <f>AU201+AV202*$AS$41</f>
        <v>10.708877501722563</v>
      </c>
      <c r="AV202" s="27">
        <f>$AU$35*AS201*AU201-$AU$36*AU201</f>
        <v>-2.7725274323453633</v>
      </c>
      <c r="AW202" s="30"/>
      <c r="AX202" s="19">
        <f>AX201+$AS$41</f>
        <v>38.159999999999961</v>
      </c>
      <c r="AY202" s="25">
        <f>AY201+AZ202*$AY$41</f>
        <v>31.166883706646466</v>
      </c>
      <c r="AZ202" s="26">
        <f>-$BA$35*AY201*BA201</f>
        <v>-30.770387903243687</v>
      </c>
      <c r="BA202" s="25">
        <f>BA201+BB202*$AY$41</f>
        <v>16.343468350879885</v>
      </c>
      <c r="BB202" s="27">
        <f>$BA$35*AY201*BA201-$BA$36*BA201</f>
        <v>26.113147158288506</v>
      </c>
      <c r="BC202" s="36"/>
      <c r="BD202" s="19">
        <f>BD201+$BE$41</f>
        <v>31.799999999999919</v>
      </c>
      <c r="BE202" s="25"/>
      <c r="BF202" s="26"/>
      <c r="BG202" s="25"/>
      <c r="BH202" s="27"/>
      <c r="BI202" s="74"/>
      <c r="BJ202" s="19">
        <f>BJ201+$BK$41</f>
        <v>73.139999999999986</v>
      </c>
      <c r="BK202" s="25"/>
      <c r="BL202" s="26"/>
      <c r="BM202" s="25"/>
      <c r="BN202" s="27"/>
      <c r="BO202" s="74"/>
      <c r="BP202" s="19">
        <f>BP201+$BK$41</f>
        <v>73.139999999999986</v>
      </c>
      <c r="BQ202" s="25"/>
      <c r="BR202" s="26"/>
      <c r="BS202" s="25"/>
      <c r="BT202" s="27"/>
      <c r="BU202" s="100"/>
      <c r="BV202" s="19">
        <f>BV201+$BK$41</f>
        <v>73.139999999999986</v>
      </c>
      <c r="BW202" s="25"/>
      <c r="BX202" s="26"/>
      <c r="BY202" s="25"/>
      <c r="BZ202" s="27"/>
      <c r="CA202" s="33"/>
      <c r="CB202" s="21">
        <f>CB201+$AA$41</f>
        <v>143.10000000000042</v>
      </c>
      <c r="CC202" s="64">
        <f>AC205</f>
        <v>3.86449671724072E-10</v>
      </c>
      <c r="CD202" s="64">
        <f>AI205</f>
        <v>6.2641352847221075E-3</v>
      </c>
      <c r="CE202" s="64">
        <f>AO205</f>
        <v>0.35229131205582953</v>
      </c>
      <c r="CF202" s="25">
        <f>AU205</f>
        <v>8.7544979184424623</v>
      </c>
      <c r="CG202" s="63">
        <f>BA205</f>
        <v>31.378634693322653</v>
      </c>
      <c r="CH202" s="63">
        <f>BG205</f>
        <v>0</v>
      </c>
      <c r="CI202" s="63">
        <f>BM205</f>
        <v>0</v>
      </c>
      <c r="CJ202" s="63">
        <f>BS205</f>
        <v>0</v>
      </c>
      <c r="CK202" s="64">
        <f>SUM(CC202:CJ202)</f>
        <v>40.49168805949212</v>
      </c>
      <c r="CL202" s="36"/>
    </row>
    <row r="203" spans="2:90" x14ac:dyDescent="0.65">
      <c r="B203" s="45">
        <v>44057</v>
      </c>
      <c r="C203" s="39">
        <f t="shared" ref="C203:C213" si="70">IF(D203="","",D203-D202)</f>
        <v>1070</v>
      </c>
      <c r="D203" s="47">
        <v>52217</v>
      </c>
      <c r="E203" s="52">
        <f t="shared" si="69"/>
        <v>4.7146957618571662E-2</v>
      </c>
      <c r="F203" s="39">
        <f t="shared" ref="F203:F266" si="71">IF(G203="","",G203-G202)</f>
        <v>22215</v>
      </c>
      <c r="G203" s="47">
        <v>1107537</v>
      </c>
      <c r="H203" s="47">
        <f t="shared" si="66"/>
        <v>10</v>
      </c>
      <c r="I203" s="47">
        <v>1073</v>
      </c>
      <c r="J203" s="53">
        <f t="shared" si="67"/>
        <v>2.0548863396977996E-2</v>
      </c>
      <c r="Y203" s="48"/>
      <c r="Z203" s="51">
        <f>Z202+$AA$41</f>
        <v>144.00000000000043</v>
      </c>
      <c r="AA203" s="25">
        <f>AA202+AB203*$AA$41</f>
        <v>18.138706447517695</v>
      </c>
      <c r="AB203" s="26">
        <f>-$AC$35*AA202*AC202</f>
        <v>-1.9575964137303692E-10</v>
      </c>
      <c r="AC203" s="25">
        <f>AC202+AD203*$AA$41</f>
        <v>5.8485477558748174E-10</v>
      </c>
      <c r="AD203" s="27">
        <f>$AC$35*AA202*AC202-$AC$36*AC202</f>
        <v>-1.4959621638900406E-10</v>
      </c>
      <c r="AE203" s="33"/>
      <c r="AF203" s="51">
        <f>AF202+$AG$41</f>
        <v>59.199999999999839</v>
      </c>
      <c r="AG203" s="80">
        <f>AG202+AH203*$AG$41</f>
        <v>6.9306933526026011</v>
      </c>
      <c r="AH203" s="26">
        <f>-$AI$35*AG202*AI202</f>
        <v>-1.3381713103672807E-3</v>
      </c>
      <c r="AI203" s="25">
        <f>AI202+AJ203*$AG$41</f>
        <v>8.0899407288578928E-3</v>
      </c>
      <c r="AJ203" s="27">
        <f>$AI$35*AG202*AI202-$AI$36*AI202</f>
        <v>-2.982811805103412E-3</v>
      </c>
      <c r="AK203" s="36"/>
      <c r="AL203" s="51">
        <f>AL202+$AM$41</f>
        <v>80</v>
      </c>
      <c r="AM203" s="25">
        <f>AM202+AN203*$AM$41</f>
        <v>30.678454337377289</v>
      </c>
      <c r="AN203" s="26">
        <f>-$AO$35*AM202*AO202</f>
        <v>-0.24588015821547604</v>
      </c>
      <c r="AO203" s="25">
        <f>AO202+AP203*$AM$41</f>
        <v>0.41120643462651796</v>
      </c>
      <c r="AP203" s="27">
        <f>$AO$35*AM202*AO202-$AO$36*AO202</f>
        <v>-6.4560532343209964E-2</v>
      </c>
      <c r="AQ203" s="5"/>
      <c r="AR203" s="51">
        <f>AR202+$AS$41</f>
        <v>38.399999999999963</v>
      </c>
      <c r="AS203" s="25">
        <f>AS202+AT203*$AS$41</f>
        <v>6.8770652581117417</v>
      </c>
      <c r="AT203" s="26">
        <f>-$AU$35*AS202*AU202</f>
        <v>-2.0519019400249912</v>
      </c>
      <c r="AU203" s="25">
        <f>AU202+AV203*$AS$41</f>
        <v>10.044775197142524</v>
      </c>
      <c r="AV203" s="27">
        <f>$AU$35*AS202*AU202-$AU$36*AU202</f>
        <v>-2.7670929357501626</v>
      </c>
      <c r="AW203" s="30"/>
      <c r="AX203" s="19">
        <f>AX202+$AS$41</f>
        <v>38.399999999999963</v>
      </c>
      <c r="AY203" s="25">
        <f>AY202+AZ203*$AY$41</f>
        <v>24.565383998827976</v>
      </c>
      <c r="AZ203" s="26">
        <f>-$BA$35*AY202*BA202</f>
        <v>-36.674998376769395</v>
      </c>
      <c r="BA203" s="25">
        <f>BA202+BB203*$AY$41</f>
        <v>21.768238337435022</v>
      </c>
      <c r="BB203" s="27">
        <f>$BA$35*AY202*BA202-$BA$36*BA202</f>
        <v>30.137611036417439</v>
      </c>
      <c r="BC203" s="36"/>
      <c r="BD203" s="19">
        <f>BD202+$BE$41</f>
        <v>31.999999999999918</v>
      </c>
      <c r="BE203" s="25"/>
      <c r="BF203" s="26"/>
      <c r="BG203" s="25"/>
      <c r="BH203" s="27"/>
      <c r="BI203" s="74"/>
      <c r="BJ203" s="19">
        <f>BJ202+$BK$41</f>
        <v>73.59999999999998</v>
      </c>
      <c r="BK203" s="25"/>
      <c r="BL203" s="26"/>
      <c r="BM203" s="25"/>
      <c r="BN203" s="27"/>
      <c r="BO203" s="74"/>
      <c r="BP203" s="19">
        <f>BP202+$BK$41</f>
        <v>73.59999999999998</v>
      </c>
      <c r="BQ203" s="25"/>
      <c r="BR203" s="26"/>
      <c r="BS203" s="25"/>
      <c r="BT203" s="27"/>
      <c r="BU203" s="100"/>
      <c r="BV203" s="19">
        <f>BV202+$BK$41</f>
        <v>73.59999999999998</v>
      </c>
      <c r="BW203" s="25"/>
      <c r="BX203" s="26"/>
      <c r="BY203" s="25"/>
      <c r="BZ203" s="27"/>
      <c r="CA203" s="33"/>
      <c r="CB203" s="21">
        <f>CB202+$AA$41</f>
        <v>144.00000000000043</v>
      </c>
      <c r="CC203" s="64">
        <f>AC206</f>
        <v>3.1413432509184245E-10</v>
      </c>
      <c r="CD203" s="64">
        <f>AI206</f>
        <v>5.512095298753926E-3</v>
      </c>
      <c r="CE203" s="64">
        <f>AO206</f>
        <v>0.3255670002128469</v>
      </c>
      <c r="CF203" s="25">
        <f>AU206</f>
        <v>8.1405105453175661</v>
      </c>
      <c r="CG203" s="63">
        <f>BA206</f>
        <v>33.76929678744164</v>
      </c>
      <c r="CH203" s="63">
        <f>BG206</f>
        <v>0</v>
      </c>
      <c r="CI203" s="63">
        <f>BM206</f>
        <v>0</v>
      </c>
      <c r="CJ203" s="63">
        <f>BS206</f>
        <v>0</v>
      </c>
      <c r="CK203" s="64">
        <f>SUM(CC203:CJ203)</f>
        <v>42.240886428584943</v>
      </c>
      <c r="CL203" s="75">
        <f>P66</f>
        <v>44221</v>
      </c>
    </row>
    <row r="204" spans="2:90" x14ac:dyDescent="0.65">
      <c r="B204" s="45">
        <v>44058</v>
      </c>
      <c r="C204" s="39">
        <f t="shared" si="70"/>
        <v>1360</v>
      </c>
      <c r="D204" s="47">
        <v>53577</v>
      </c>
      <c r="E204" s="52">
        <f t="shared" si="69"/>
        <v>4.6027203789596308E-2</v>
      </c>
      <c r="F204" s="39">
        <f t="shared" si="71"/>
        <v>56492</v>
      </c>
      <c r="G204" s="47">
        <v>1164029</v>
      </c>
      <c r="H204" s="47">
        <f t="shared" si="66"/>
        <v>12</v>
      </c>
      <c r="I204" s="47">
        <v>1085</v>
      </c>
      <c r="J204" s="53">
        <f t="shared" si="67"/>
        <v>2.025122720570394E-2</v>
      </c>
      <c r="Y204" s="48"/>
      <c r="Z204" s="51">
        <f>Z203+$AA$41</f>
        <v>144.90000000000043</v>
      </c>
      <c r="AA204" s="25">
        <f>AA203+AB204*$AA$41</f>
        <v>18.138706447374481</v>
      </c>
      <c r="AB204" s="26">
        <f>-$AC$35*AA203*AC203</f>
        <v>-1.5912763633215254E-10</v>
      </c>
      <c r="AC204" s="25">
        <f>AC203+AD204*$AA$41</f>
        <v>4.7541238523262696E-10</v>
      </c>
      <c r="AD204" s="27">
        <f>$AC$35*AA203*AC203-$AC$36*AC203</f>
        <v>-1.2160265594983866E-10</v>
      </c>
      <c r="AE204" s="33"/>
      <c r="AF204" s="51">
        <f>AF203+$AG$41</f>
        <v>59.569999999999837</v>
      </c>
      <c r="AG204" s="80">
        <f>AG203+AH204*$AG$41</f>
        <v>6.9302576972617809</v>
      </c>
      <c r="AH204" s="26">
        <f>-$AI$35*AG203*AI203</f>
        <v>-1.1774468670813333E-3</v>
      </c>
      <c r="AI204" s="25">
        <f>AI203+AJ204*$AG$41</f>
        <v>7.1187553769295987E-3</v>
      </c>
      <c r="AJ204" s="27">
        <f>$AI$35*AG203*AI203-$AI$36*AI203</f>
        <v>-2.6248252754818759E-3</v>
      </c>
      <c r="AK204" s="36"/>
      <c r="AL204" s="51">
        <f>AL203+$AM$41</f>
        <v>80.5</v>
      </c>
      <c r="AM204" s="25">
        <f>AM203+AN204*$AM$41</f>
        <v>30.56491773692596</v>
      </c>
      <c r="AN204" s="26">
        <f>-$AO$35*AM203*AO203</f>
        <v>-0.22707320090265631</v>
      </c>
      <c r="AO204" s="25">
        <f>AO203+AP204*$AM$41</f>
        <v>0.38082078295856481</v>
      </c>
      <c r="AP204" s="27">
        <f>$AO$35*AM203*AO203-$AO$36*AO203</f>
        <v>-6.0771303335906246E-2</v>
      </c>
      <c r="AQ204" s="5"/>
      <c r="AR204" s="51">
        <f>AR203+$AS$41</f>
        <v>38.639999999999965</v>
      </c>
      <c r="AS204" s="25">
        <f>AS203+AT204*$AS$41</f>
        <v>6.4460149530207591</v>
      </c>
      <c r="AT204" s="26">
        <f>-$AU$35*AS203*AU203</f>
        <v>-1.7960429378790954</v>
      </c>
      <c r="AU204" s="25">
        <f>AU203+AV204*$AS$41</f>
        <v>9.3909897809421139</v>
      </c>
      <c r="AV204" s="27">
        <f>$AU$35*AS203*AU203-$AU$36*AU203</f>
        <v>-2.724105900835041</v>
      </c>
      <c r="AW204" s="30"/>
      <c r="AX204" s="19">
        <f>AX203+$AS$41</f>
        <v>38.639999999999965</v>
      </c>
      <c r="AY204" s="25">
        <f>AY203+AZ204*$AY$41</f>
        <v>17.635087065595162</v>
      </c>
      <c r="AZ204" s="26">
        <f>-$BA$35*AY203*BA203</f>
        <v>-38.501649629071196</v>
      </c>
      <c r="BA204" s="25">
        <f>BA203+BB204*$AY$41</f>
        <v>27.131222110372516</v>
      </c>
      <c r="BB204" s="27">
        <f>$BA$35*AY203*BA203-$BA$36*BA203</f>
        <v>29.794354294097186</v>
      </c>
      <c r="BC204" s="36"/>
      <c r="BD204" s="19">
        <f>BD203+$BE$41</f>
        <v>32.199999999999918</v>
      </c>
      <c r="BE204" s="25"/>
      <c r="BF204" s="26"/>
      <c r="BG204" s="25"/>
      <c r="BH204" s="27"/>
      <c r="BI204" s="74"/>
      <c r="BJ204" s="19">
        <f>BJ203+$BK$41</f>
        <v>74.059999999999974</v>
      </c>
      <c r="BK204" s="25"/>
      <c r="BL204" s="26"/>
      <c r="BM204" s="25"/>
      <c r="BN204" s="27"/>
      <c r="BO204" s="74"/>
      <c r="BP204" s="19">
        <f>BP203+$BK$41</f>
        <v>74.059999999999974</v>
      </c>
      <c r="BQ204" s="25"/>
      <c r="BR204" s="26"/>
      <c r="BS204" s="25"/>
      <c r="BT204" s="27"/>
      <c r="BU204" s="100"/>
      <c r="BV204" s="19">
        <f>BV203+$BK$41</f>
        <v>74.059999999999974</v>
      </c>
      <c r="BW204" s="25"/>
      <c r="BX204" s="26"/>
      <c r="BY204" s="25"/>
      <c r="BZ204" s="27"/>
      <c r="CA204" s="33"/>
      <c r="CB204" s="21">
        <f>CB203+$AA$41</f>
        <v>144.90000000000043</v>
      </c>
      <c r="CC204" s="64">
        <f>AC207</f>
        <v>2.5535116580771945E-10</v>
      </c>
      <c r="CD204" s="64">
        <f>AI207</f>
        <v>4.8503269342605859E-3</v>
      </c>
      <c r="CE204" s="64">
        <f>AO207</f>
        <v>0.3005869737446919</v>
      </c>
      <c r="CF204" s="25">
        <f>AU207</f>
        <v>7.5527454683453525</v>
      </c>
      <c r="CG204" s="63">
        <f>BA207</f>
        <v>34.307058080742337</v>
      </c>
      <c r="CH204" s="63">
        <f>BG207</f>
        <v>0</v>
      </c>
      <c r="CI204" s="63">
        <f>BM207</f>
        <v>0</v>
      </c>
      <c r="CJ204" s="63">
        <f>BS207</f>
        <v>0</v>
      </c>
      <c r="CK204" s="64">
        <f>SUM(CC204:CJ204)</f>
        <v>42.165240850021995</v>
      </c>
      <c r="CL204" s="36"/>
    </row>
    <row r="205" spans="2:90" x14ac:dyDescent="0.65">
      <c r="B205" s="45">
        <v>44059</v>
      </c>
      <c r="C205" s="39">
        <f t="shared" si="70"/>
        <v>1137</v>
      </c>
      <c r="D205" s="47">
        <v>54714</v>
      </c>
      <c r="E205" s="52">
        <f t="shared" si="69"/>
        <v>4.6473622562564078E-2</v>
      </c>
      <c r="F205" s="39">
        <f t="shared" si="71"/>
        <v>13284</v>
      </c>
      <c r="G205" s="47">
        <v>1177313</v>
      </c>
      <c r="H205" s="47">
        <f t="shared" si="66"/>
        <v>3</v>
      </c>
      <c r="I205" s="47">
        <v>1088</v>
      </c>
      <c r="J205" s="53">
        <f t="shared" si="67"/>
        <v>1.9885221332748473E-2</v>
      </c>
      <c r="Y205" s="48"/>
      <c r="Z205" s="51">
        <f>Z204+$AA$41</f>
        <v>145.80000000000044</v>
      </c>
      <c r="AA205" s="25">
        <f>AA204+AB205*$AA$41</f>
        <v>18.138706447258066</v>
      </c>
      <c r="AB205" s="26">
        <f>-$AC$35*AA204*AC204</f>
        <v>-1.2935048545771094E-10</v>
      </c>
      <c r="AC205" s="25">
        <f>AC204+AD205*$AA$41</f>
        <v>3.86449671724072E-10</v>
      </c>
      <c r="AD205" s="27">
        <f>$AC$35*AA204*AC204-$AC$36*AC204</f>
        <v>-9.8847459453949986E-11</v>
      </c>
      <c r="AE205" s="33"/>
      <c r="AF205" s="51">
        <f>AF204+$AG$41</f>
        <v>59.939999999999834</v>
      </c>
      <c r="AG205" s="80">
        <f>AG204+AH205*$AG$41</f>
        <v>6.9298743657939399</v>
      </c>
      <c r="AH205" s="26">
        <f>-$AI$35*AG204*AI204</f>
        <v>-1.0360309941636911E-3</v>
      </c>
      <c r="AI205" s="25">
        <f>AI204+AJ205*$AG$41</f>
        <v>6.2641352847221075E-3</v>
      </c>
      <c r="AJ205" s="27">
        <f>$AI$35*AG204*AI204-$AI$36*AI204</f>
        <v>-2.3097840329932198E-3</v>
      </c>
      <c r="AK205" s="36"/>
      <c r="AL205" s="51">
        <f>AL204+$AM$41</f>
        <v>81</v>
      </c>
      <c r="AM205" s="25">
        <f>AM204+AN205*$AM$41</f>
        <v>30.460159933793197</v>
      </c>
      <c r="AN205" s="26">
        <f>-$AO$35*AM204*AO204</f>
        <v>-0.20951560626552482</v>
      </c>
      <c r="AO205" s="25">
        <f>AO204+AP205*$AM$41</f>
        <v>0.35229131205582953</v>
      </c>
      <c r="AP205" s="27">
        <f>$AO$35*AM204*AO204-$AO$36*AO204</f>
        <v>-5.7058941805470526E-2</v>
      </c>
      <c r="AQ205" s="5"/>
      <c r="AR205" s="51">
        <f>AR204+$AS$41</f>
        <v>38.879999999999967</v>
      </c>
      <c r="AS205" s="25">
        <f>AS204+AT205*$AS$41</f>
        <v>6.0682799191786625</v>
      </c>
      <c r="AT205" s="26">
        <f>-$AU$35*AS204*AU204</f>
        <v>-1.573895974342068</v>
      </c>
      <c r="AU205" s="25">
        <f>AU204+AV205*$AS$41</f>
        <v>8.7544979184424623</v>
      </c>
      <c r="AV205" s="27">
        <f>$AU$35*AS204*AU204-$AU$36*AU204</f>
        <v>-2.6520494270818835</v>
      </c>
      <c r="AW205" s="30"/>
      <c r="AX205" s="19">
        <f>AX204+$AS$41</f>
        <v>38.879999999999967</v>
      </c>
      <c r="AY205" s="25">
        <f>AY204+AZ205*$AY$41</f>
        <v>11.434226490698201</v>
      </c>
      <c r="AZ205" s="26">
        <f>-$BA$35*AY204*BA204</f>
        <v>-34.449225416094222</v>
      </c>
      <c r="BA205" s="25">
        <f>BA204+BB205*$AY$41</f>
        <v>31.378634693322653</v>
      </c>
      <c r="BB205" s="27">
        <f>$BA$35*AY204*BA204-$BA$36*BA204</f>
        <v>23.596736571945215</v>
      </c>
      <c r="BC205" s="36"/>
      <c r="BD205" s="19">
        <f>BD204+$BE$41</f>
        <v>32.39999999999992</v>
      </c>
      <c r="BE205" s="25"/>
      <c r="BF205" s="26"/>
      <c r="BG205" s="25"/>
      <c r="BH205" s="27"/>
      <c r="BI205" s="74"/>
      <c r="BJ205" s="19">
        <f>BJ204+$BK$41</f>
        <v>74.519999999999968</v>
      </c>
      <c r="BK205" s="25"/>
      <c r="BL205" s="26"/>
      <c r="BM205" s="25"/>
      <c r="BN205" s="27"/>
      <c r="BO205" s="74"/>
      <c r="BP205" s="19">
        <f>BP204+$BK$41</f>
        <v>74.519999999999968</v>
      </c>
      <c r="BQ205" s="25"/>
      <c r="BR205" s="26"/>
      <c r="BS205" s="25"/>
      <c r="BT205" s="27"/>
      <c r="BU205" s="100"/>
      <c r="BV205" s="19">
        <f>BV204+$BK$41</f>
        <v>74.519999999999968</v>
      </c>
      <c r="BW205" s="25"/>
      <c r="BX205" s="26"/>
      <c r="BY205" s="25"/>
      <c r="BZ205" s="27"/>
      <c r="CA205" s="33"/>
      <c r="CB205" s="21">
        <f>CB204+$AA$41</f>
        <v>145.80000000000044</v>
      </c>
      <c r="CC205" s="64">
        <f>AC208</f>
        <v>2.0756794998513642E-10</v>
      </c>
      <c r="CD205" s="64">
        <f>AI208</f>
        <v>4.267997638217471E-3</v>
      </c>
      <c r="CE205" s="64">
        <f>AO208</f>
        <v>0.27728292399485094</v>
      </c>
      <c r="CF205" s="25">
        <f>AU208</f>
        <v>6.9936845863534947</v>
      </c>
      <c r="CG205" s="63">
        <f>BA208</f>
        <v>33.533240785841336</v>
      </c>
      <c r="CH205" s="63">
        <f>BG208</f>
        <v>0</v>
      </c>
      <c r="CI205" s="63">
        <f>BM208</f>
        <v>0</v>
      </c>
      <c r="CJ205" s="63">
        <f>BS208</f>
        <v>0</v>
      </c>
      <c r="CK205" s="64">
        <f>SUM(CC205:CJ205)</f>
        <v>40.808476294035465</v>
      </c>
      <c r="CL205" s="36"/>
    </row>
    <row r="206" spans="2:90" x14ac:dyDescent="0.65">
      <c r="B206" s="45">
        <v>44060</v>
      </c>
      <c r="C206" s="39">
        <f t="shared" si="70"/>
        <v>953</v>
      </c>
      <c r="D206" s="47">
        <v>55667</v>
      </c>
      <c r="E206" s="52">
        <f t="shared" si="69"/>
        <v>4.6918248111200642E-2</v>
      </c>
      <c r="F206" s="39">
        <f t="shared" si="71"/>
        <v>9155</v>
      </c>
      <c r="G206" s="47">
        <v>1186468</v>
      </c>
      <c r="H206" s="47">
        <f t="shared" si="66"/>
        <v>11</v>
      </c>
      <c r="I206" s="47">
        <v>1099</v>
      </c>
      <c r="J206" s="53">
        <f t="shared" si="67"/>
        <v>1.9742396752115258E-2</v>
      </c>
      <c r="Y206" s="48"/>
      <c r="Z206" s="51">
        <f>Z205+$AA$41</f>
        <v>146.70000000000044</v>
      </c>
      <c r="AA206" s="25">
        <f>AA205+AB206*$AA$41</f>
        <v>18.138706447163436</v>
      </c>
      <c r="AB206" s="26">
        <f>-$AC$35*AA205*AC205</f>
        <v>-1.0514545728063281E-10</v>
      </c>
      <c r="AC206" s="25">
        <f>AC205+AD206*$AA$41</f>
        <v>3.1413432509184245E-10</v>
      </c>
      <c r="AD206" s="27">
        <f>$AC$35*AA205*AC205-$AC$36*AC205</f>
        <v>-8.0350385146921748E-11</v>
      </c>
      <c r="AE206" s="33"/>
      <c r="AF206" s="51">
        <f>AF205+$AG$41</f>
        <v>60.309999999999832</v>
      </c>
      <c r="AG206" s="80">
        <f>AG205+AH206*$AG$41</f>
        <v>6.9295370726538952</v>
      </c>
      <c r="AH206" s="26">
        <f>-$AI$35*AG205*AI205</f>
        <v>-9.1160308120268214E-4</v>
      </c>
      <c r="AI206" s="25">
        <f>AI205+AJ206*$AG$41</f>
        <v>5.512095298753926E-3</v>
      </c>
      <c r="AJ206" s="27">
        <f>$AI$35*AG205*AI205-$AI$36*AI205</f>
        <v>-2.032540502616708E-3</v>
      </c>
      <c r="AK206" s="36"/>
      <c r="AL206" s="51">
        <f>AL205+$AM$41</f>
        <v>81.5</v>
      </c>
      <c r="AM206" s="25">
        <f>AM205+AN206*$AM$41</f>
        <v>30.363582286416637</v>
      </c>
      <c r="AN206" s="26">
        <f>-$AO$35*AM205*AO205</f>
        <v>-0.19315529475311546</v>
      </c>
      <c r="AO206" s="25">
        <f>AO205+AP206*$AM$41</f>
        <v>0.3255670002128469</v>
      </c>
      <c r="AP206" s="27">
        <f>$AO$35*AM205*AO205-$AO$36*AO205</f>
        <v>-5.3448623685965202E-2</v>
      </c>
      <c r="AQ206" s="5"/>
      <c r="AR206" s="51">
        <f>AR205+$AS$41</f>
        <v>39.119999999999969</v>
      </c>
      <c r="AS206" s="25">
        <f>AS205+AT206*$AS$41</f>
        <v>5.7367815171117735</v>
      </c>
      <c r="AT206" s="26">
        <f>-$AU$35*AS205*AU205</f>
        <v>-1.3812433419453705</v>
      </c>
      <c r="AU206" s="25">
        <f>AU205+AV206*$AS$41</f>
        <v>8.1405105453175661</v>
      </c>
      <c r="AV206" s="27">
        <f>$AU$35*AS205*AU205-$AU$36*AU205</f>
        <v>-2.5582807213537375</v>
      </c>
      <c r="AW206" s="30"/>
      <c r="AX206" s="19">
        <f>AX205+$AS$41</f>
        <v>39.119999999999969</v>
      </c>
      <c r="AY206" s="25">
        <f>AY205+AZ206*$AY$41</f>
        <v>6.7843026986599853</v>
      </c>
      <c r="AZ206" s="26">
        <f>-$BA$35*AY205*BA205</f>
        <v>-25.832909955767867</v>
      </c>
      <c r="BA206" s="25">
        <f>BA205+BB206*$AY$41</f>
        <v>33.76929678744164</v>
      </c>
      <c r="BB206" s="27">
        <f>$BA$35*AY205*BA205-$BA$36*BA205</f>
        <v>13.281456078438806</v>
      </c>
      <c r="BC206" s="36"/>
      <c r="BD206" s="19">
        <f>BD205+$BE$41</f>
        <v>32.599999999999923</v>
      </c>
      <c r="BE206" s="25"/>
      <c r="BF206" s="26"/>
      <c r="BG206" s="25"/>
      <c r="BH206" s="27"/>
      <c r="BI206" s="74"/>
      <c r="BJ206" s="19">
        <f>BJ205+$BK$41</f>
        <v>74.979999999999961</v>
      </c>
      <c r="BK206" s="25"/>
      <c r="BL206" s="26"/>
      <c r="BM206" s="25"/>
      <c r="BN206" s="27"/>
      <c r="BO206" s="74"/>
      <c r="BP206" s="19">
        <f>BP205+$BK$41</f>
        <v>74.979999999999961</v>
      </c>
      <c r="BQ206" s="25"/>
      <c r="BR206" s="26"/>
      <c r="BS206" s="25"/>
      <c r="BT206" s="27"/>
      <c r="BU206" s="100"/>
      <c r="BV206" s="19">
        <f>BV205+$BK$41</f>
        <v>74.979999999999961</v>
      </c>
      <c r="BW206" s="25"/>
      <c r="BX206" s="26"/>
      <c r="BY206" s="25"/>
      <c r="BZ206" s="27"/>
      <c r="CA206" s="33"/>
      <c r="CB206" s="21">
        <f>CB205+$AA$41</f>
        <v>146.70000000000044</v>
      </c>
      <c r="CC206" s="64">
        <f>AC209</f>
        <v>1.6872628611153526E-10</v>
      </c>
      <c r="CD206" s="64">
        <f>AI209</f>
        <v>3.7555740226193125E-3</v>
      </c>
      <c r="CE206" s="64">
        <f>AO209</f>
        <v>0.25558121297417563</v>
      </c>
      <c r="CF206" s="25">
        <f>AU209</f>
        <v>6.4648061532918</v>
      </c>
      <c r="CG206" s="63">
        <f>BA209</f>
        <v>32.039685012658467</v>
      </c>
      <c r="CH206" s="63">
        <f>BG209</f>
        <v>0</v>
      </c>
      <c r="CI206" s="63">
        <f>BM209</f>
        <v>0</v>
      </c>
      <c r="CJ206" s="63">
        <f>BS209</f>
        <v>0</v>
      </c>
      <c r="CK206" s="64">
        <f>SUM(CC206:CJ206)</f>
        <v>38.763827953115786</v>
      </c>
      <c r="CL206" s="75">
        <f>P67</f>
        <v>44228</v>
      </c>
    </row>
    <row r="207" spans="2:90" x14ac:dyDescent="0.65">
      <c r="B207" s="45">
        <v>44061</v>
      </c>
      <c r="C207" s="39">
        <f t="shared" si="70"/>
        <v>1018</v>
      </c>
      <c r="D207" s="47">
        <v>56685</v>
      </c>
      <c r="E207" s="52">
        <f t="shared" si="69"/>
        <v>4.66871749255649E-2</v>
      </c>
      <c r="F207" s="39">
        <f t="shared" si="71"/>
        <v>27677</v>
      </c>
      <c r="G207" s="47">
        <v>1214145</v>
      </c>
      <c r="H207" s="47">
        <f t="shared" si="66"/>
        <v>16</v>
      </c>
      <c r="I207" s="47">
        <v>1115</v>
      </c>
      <c r="J207" s="53">
        <f t="shared" si="67"/>
        <v>1.9670106730175531E-2</v>
      </c>
      <c r="Y207" s="48"/>
      <c r="Z207" s="51">
        <f>Z206+$AA$41</f>
        <v>147.60000000000045</v>
      </c>
      <c r="AA207" s="25">
        <f>AA206+AB207*$AA$41</f>
        <v>18.138706447086513</v>
      </c>
      <c r="AB207" s="26">
        <f>-$AC$35*AA206*AC206</f>
        <v>-8.546985461728106E-11</v>
      </c>
      <c r="AC207" s="25">
        <f>AC206+AD207*$AA$41</f>
        <v>2.5535116580771945E-10</v>
      </c>
      <c r="AD207" s="27">
        <f>$AC$35*AA206*AC206-$AC$36*AC206</f>
        <v>-6.5314621426803318E-11</v>
      </c>
      <c r="AE207" s="33"/>
      <c r="AF207" s="51">
        <f>AF206+$AG$41</f>
        <v>60.679999999999829</v>
      </c>
      <c r="AG207" s="80">
        <f>AG206+AH207*$AG$41</f>
        <v>6.9292402876459356</v>
      </c>
      <c r="AH207" s="26">
        <f>-$AI$35*AG206*AI206</f>
        <v>-8.0212164313504808E-4</v>
      </c>
      <c r="AI207" s="25">
        <f>AI206+AJ207*$AG$41</f>
        <v>4.8503269342605859E-3</v>
      </c>
      <c r="AJ207" s="27">
        <f>$AI$35*AG206*AI206-$AI$36*AI206</f>
        <v>-1.7885631472792968E-3</v>
      </c>
      <c r="AK207" s="36"/>
      <c r="AL207" s="51">
        <f>AL206+$AM$41</f>
        <v>82</v>
      </c>
      <c r="AM207" s="25">
        <f>AM206+AN207*$AM$41</f>
        <v>30.274613862810295</v>
      </c>
      <c r="AN207" s="26">
        <f>-$AO$35*AM206*AO206</f>
        <v>-0.1779368472126828</v>
      </c>
      <c r="AO207" s="25">
        <f>AO206+AP207*$AM$41</f>
        <v>0.3005869737446919</v>
      </c>
      <c r="AP207" s="27">
        <f>$AO$35*AM206*AO206-$AO$36*AO206</f>
        <v>-4.9960052936310007E-2</v>
      </c>
      <c r="AQ207" s="5"/>
      <c r="AR207" s="51">
        <f>AR206+$AS$41</f>
        <v>39.359999999999971</v>
      </c>
      <c r="AS207" s="25">
        <f>AS206+AT207*$AS$41</f>
        <v>5.4453714551896901</v>
      </c>
      <c r="AT207" s="26">
        <f>-$AU$35*AS206*AU206</f>
        <v>-1.2142085913420135</v>
      </c>
      <c r="AU207" s="25">
        <f>AU206+AV207*$AS$41</f>
        <v>7.5527454683453525</v>
      </c>
      <c r="AV207" s="27">
        <f>$AU$35*AS206*AU206-$AU$36*AU206</f>
        <v>-2.4490211540508913</v>
      </c>
      <c r="AW207" s="30"/>
      <c r="AX207" s="19">
        <f>AX206+$AS$41</f>
        <v>39.359999999999971</v>
      </c>
      <c r="AY207" s="25">
        <f>AY206+AZ207*$AY$41</f>
        <v>3.8151520366634877</v>
      </c>
      <c r="AZ207" s="26">
        <f>-$BA$35*AY206*BA206</f>
        <v>-16.495281455536098</v>
      </c>
      <c r="BA207" s="25">
        <f>BA206+BB207*$AY$41</f>
        <v>34.307058080742337</v>
      </c>
      <c r="BB207" s="27">
        <f>$BA$35*AY206*BA206-$BA$36*BA206</f>
        <v>2.9875627405594418</v>
      </c>
      <c r="BC207" s="36"/>
      <c r="BD207" s="19">
        <f>BD206+$BE$41</f>
        <v>32.799999999999926</v>
      </c>
      <c r="BE207" s="25"/>
      <c r="BF207" s="26"/>
      <c r="BG207" s="25"/>
      <c r="BH207" s="27"/>
      <c r="BI207" s="74"/>
      <c r="BJ207" s="19">
        <f>BJ206+$BK$41</f>
        <v>75.439999999999955</v>
      </c>
      <c r="BK207" s="25"/>
      <c r="BL207" s="26"/>
      <c r="BM207" s="25"/>
      <c r="BN207" s="27"/>
      <c r="BO207" s="74"/>
      <c r="BP207" s="19">
        <f>BP206+$BK$41</f>
        <v>75.439999999999955</v>
      </c>
      <c r="BQ207" s="25"/>
      <c r="BR207" s="26"/>
      <c r="BS207" s="25"/>
      <c r="BT207" s="27"/>
      <c r="BU207" s="100"/>
      <c r="BV207" s="19">
        <f>BV206+$BK$41</f>
        <v>75.439999999999955</v>
      </c>
      <c r="BW207" s="25"/>
      <c r="BX207" s="26"/>
      <c r="BY207" s="25"/>
      <c r="BZ207" s="27"/>
      <c r="CA207" s="33"/>
      <c r="CB207" s="21">
        <f>CB206+$AA$41</f>
        <v>147.60000000000045</v>
      </c>
      <c r="CC207" s="64">
        <f>AC210</f>
        <v>1.3715296425583145E-10</v>
      </c>
      <c r="CD207" s="64">
        <f>AI210</f>
        <v>3.3046662198909886E-3</v>
      </c>
      <c r="CE207" s="64">
        <f>AO210</f>
        <v>0.23540468290438032</v>
      </c>
      <c r="CF207" s="25">
        <f>AU210</f>
        <v>5.9667880597233101</v>
      </c>
      <c r="CG207" s="63">
        <f>BA210</f>
        <v>30.230288198291728</v>
      </c>
      <c r="CH207" s="63">
        <f>BG210</f>
        <v>0</v>
      </c>
      <c r="CI207" s="63">
        <f>BM210</f>
        <v>0</v>
      </c>
      <c r="CJ207" s="63">
        <f>BS210</f>
        <v>0.01</v>
      </c>
      <c r="CK207" s="64">
        <f>SUM(CC207:CJ207)</f>
        <v>36.445785607276463</v>
      </c>
      <c r="CL207" s="36"/>
    </row>
    <row r="208" spans="2:90" x14ac:dyDescent="0.65">
      <c r="B208" s="45">
        <v>44062</v>
      </c>
      <c r="C208" s="39">
        <f t="shared" si="70"/>
        <v>865</v>
      </c>
      <c r="D208" s="47">
        <v>57550</v>
      </c>
      <c r="E208" s="52">
        <f t="shared" si="69"/>
        <v>4.6554708861169088E-2</v>
      </c>
      <c r="F208" s="39">
        <f t="shared" si="71"/>
        <v>22035</v>
      </c>
      <c r="G208" s="47">
        <v>1236180</v>
      </c>
      <c r="H208" s="47">
        <f t="shared" si="66"/>
        <v>13</v>
      </c>
      <c r="I208" s="47">
        <v>1128</v>
      </c>
      <c r="J208" s="53">
        <f t="shared" si="67"/>
        <v>1.9600347523892267E-2</v>
      </c>
      <c r="Y208" s="48"/>
      <c r="Z208" s="51">
        <f>Z207+$AA$41</f>
        <v>148.50000000000045</v>
      </c>
      <c r="AA208" s="25">
        <f>AA207+AB208*$AA$41</f>
        <v>18.138706447023985</v>
      </c>
      <c r="AB208" s="26">
        <f>-$AC$35*AA207*AC207</f>
        <v>-6.9476097562613076E-11</v>
      </c>
      <c r="AC208" s="25">
        <f>AC207+AD208*$AA$41</f>
        <v>2.0756794998513642E-10</v>
      </c>
      <c r="AD208" s="27">
        <f>$AC$35*AA207*AC207-$AC$36*AC207</f>
        <v>-5.3092462025092259E-11</v>
      </c>
      <c r="AE208" s="33"/>
      <c r="AF208" s="51">
        <f>AF207+$AG$41</f>
        <v>61.049999999999827</v>
      </c>
      <c r="AG208" s="80">
        <f>AG207+AH208*$AG$41</f>
        <v>6.9289791450881104</v>
      </c>
      <c r="AH208" s="26">
        <f>-$AI$35*AG207*AI207</f>
        <v>-7.0579069682378561E-4</v>
      </c>
      <c r="AI208" s="25">
        <f>AI207+AJ208*$AG$41</f>
        <v>4.267997638217471E-3</v>
      </c>
      <c r="AJ208" s="27">
        <f>$AI$35*AG207*AI207-$AI$36*AI207</f>
        <v>-1.5738629622786895E-3</v>
      </c>
      <c r="AK208" s="36"/>
      <c r="AL208" s="51">
        <f>AL207+$AM$41</f>
        <v>82.5</v>
      </c>
      <c r="AM208" s="25">
        <f>AM207+AN208*$AM$41</f>
        <v>30.192712471749495</v>
      </c>
      <c r="AN208" s="26">
        <f>-$AO$35*AM207*AO207</f>
        <v>-0.16380278212160237</v>
      </c>
      <c r="AO208" s="25">
        <f>AO207+AP208*$AM$41</f>
        <v>0.27728292399485094</v>
      </c>
      <c r="AP208" s="27">
        <f>$AO$35*AM207*AO207-$AO$36*AO207</f>
        <v>-4.6608099499681949E-2</v>
      </c>
      <c r="AQ208" s="5"/>
      <c r="AR208" s="51">
        <f>AR207+$AS$41</f>
        <v>39.599999999999973</v>
      </c>
      <c r="AS208" s="25">
        <f>AS207+AT208*$AS$41</f>
        <v>5.1887358266002499</v>
      </c>
      <c r="AT208" s="26">
        <f>-$AU$35*AS207*AU207</f>
        <v>-1.0693151191226677</v>
      </c>
      <c r="AU208" s="25">
        <f>AU207+AV208*$AS$41</f>
        <v>6.9936845863534947</v>
      </c>
      <c r="AV208" s="27">
        <f>$AU$35*AS207*AU207-$AU$36*AU207</f>
        <v>-2.329420341632741</v>
      </c>
      <c r="AW208" s="30"/>
      <c r="AX208" s="19">
        <f>AX207+$AS$41</f>
        <v>39.599999999999973</v>
      </c>
      <c r="AY208" s="25">
        <f>AY207+AZ208*$AY$41</f>
        <v>2.1188611497510381</v>
      </c>
      <c r="AZ208" s="26">
        <f>-$BA$35*AY207*BA207</f>
        <v>-9.4238382606247217</v>
      </c>
      <c r="BA208" s="25">
        <f>BA207+BB208*$AY$41</f>
        <v>33.533240785841336</v>
      </c>
      <c r="BB208" s="27">
        <f>$BA$35*AY207*BA207-$BA$36*BA207</f>
        <v>-4.2989849716722137</v>
      </c>
      <c r="BC208" s="36"/>
      <c r="BD208" s="19">
        <f>BD207+$BE$41</f>
        <v>32.999999999999929</v>
      </c>
      <c r="BE208" s="25"/>
      <c r="BF208" s="26"/>
      <c r="BG208" s="25"/>
      <c r="BH208" s="27"/>
      <c r="BI208" s="74"/>
      <c r="BJ208" s="19">
        <f>BJ207+$BK$41</f>
        <v>75.899999999999949</v>
      </c>
      <c r="BK208" s="25"/>
      <c r="BL208" s="26"/>
      <c r="BM208" s="25"/>
      <c r="BN208" s="27"/>
      <c r="BO208" s="74"/>
      <c r="BP208" s="19">
        <f>BP207+$BK$41</f>
        <v>75.899999999999949</v>
      </c>
      <c r="BQ208" s="25"/>
      <c r="BR208" s="26"/>
      <c r="BS208" s="25"/>
      <c r="BT208" s="27"/>
      <c r="BU208" s="100"/>
      <c r="BV208" s="19">
        <f>BV207+$BK$41</f>
        <v>75.899999999999949</v>
      </c>
      <c r="BW208" s="25"/>
      <c r="BX208" s="26"/>
      <c r="BY208" s="25"/>
      <c r="BZ208" s="27"/>
      <c r="CA208" s="33"/>
      <c r="CB208" s="21">
        <f>CB207+$AA$41</f>
        <v>148.50000000000045</v>
      </c>
      <c r="CC208" s="64">
        <f>AC211</f>
        <v>1.1148787801631359E-10</v>
      </c>
      <c r="CD208" s="64">
        <f>AI211</f>
        <v>2.9078908474960891E-3</v>
      </c>
      <c r="CE208" s="64">
        <f>AO211</f>
        <v>0.21667419009678346</v>
      </c>
      <c r="CF208" s="25">
        <f>AU211</f>
        <v>5.4996816353765636</v>
      </c>
      <c r="CG208" s="63">
        <f>BA211</f>
        <v>28.328177228510658</v>
      </c>
      <c r="CH208" s="63">
        <f>BG211</f>
        <v>0</v>
      </c>
      <c r="CI208" s="63">
        <f>BM211</f>
        <v>0</v>
      </c>
      <c r="CJ208" s="63">
        <f>BS211</f>
        <v>1.2E-2</v>
      </c>
      <c r="CK208" s="64">
        <f>SUM(CC208:CJ208)</f>
        <v>34.059440944942992</v>
      </c>
      <c r="CL208" s="36"/>
    </row>
    <row r="209" spans="2:90" x14ac:dyDescent="0.65">
      <c r="B209" s="45">
        <v>44063</v>
      </c>
      <c r="C209" s="39">
        <f t="shared" si="70"/>
        <v>951</v>
      </c>
      <c r="D209" s="47">
        <v>58501</v>
      </c>
      <c r="E209" s="52">
        <f t="shared" si="69"/>
        <v>4.6450673404148886E-2</v>
      </c>
      <c r="F209" s="39">
        <f t="shared" si="71"/>
        <v>23242</v>
      </c>
      <c r="G209" s="47">
        <v>1259422</v>
      </c>
      <c r="H209" s="47">
        <f t="shared" si="66"/>
        <v>16</v>
      </c>
      <c r="I209" s="47">
        <v>1144</v>
      </c>
      <c r="J209" s="53">
        <f t="shared" si="67"/>
        <v>1.9555221278268746E-2</v>
      </c>
      <c r="Y209" s="48"/>
      <c r="Z209" s="51">
        <f>Z208+$AA$41</f>
        <v>149.40000000000046</v>
      </c>
      <c r="AA209" s="25">
        <f>AA208+AB209*$AA$41</f>
        <v>18.138706446973156</v>
      </c>
      <c r="AB209" s="26">
        <f>-$AC$35*AA208*AC208</f>
        <v>-5.6475211688864191E-11</v>
      </c>
      <c r="AC209" s="25">
        <f>AC208+AD209*$AA$41</f>
        <v>1.6872628611153526E-10</v>
      </c>
      <c r="AD209" s="27">
        <f>$AC$35*AA208*AC208-$AC$36*AC208</f>
        <v>-4.3157404304001293E-11</v>
      </c>
      <c r="AE209" s="33"/>
      <c r="AF209" s="51">
        <f>AF208+$AG$41</f>
        <v>61.419999999999824</v>
      </c>
      <c r="AG209" s="80">
        <f>AG208+AH209*$AG$41</f>
        <v>6.9287493639144229</v>
      </c>
      <c r="AH209" s="26">
        <f>-$AI$35*AG208*AI208</f>
        <v>-6.2103019915637754E-4</v>
      </c>
      <c r="AI209" s="25">
        <f>AI208+AJ209*$AG$41</f>
        <v>3.7555740226193125E-3</v>
      </c>
      <c r="AJ209" s="27">
        <f>$AI$35*AG208*AI208-$AI$36*AI208</f>
        <v>-1.3849286908058337E-3</v>
      </c>
      <c r="AK209" s="36"/>
      <c r="AL209" s="51">
        <f>AL208+$AM$41</f>
        <v>83</v>
      </c>
      <c r="AM209" s="25">
        <f>AM208+AN209*$AM$41</f>
        <v>30.117365159371971</v>
      </c>
      <c r="AN209" s="26">
        <f>-$AO$35*AM208*AO208</f>
        <v>-0.15069462475504505</v>
      </c>
      <c r="AO209" s="25">
        <f>AO208+AP209*$AM$41</f>
        <v>0.25558121297417563</v>
      </c>
      <c r="AP209" s="27">
        <f>$AO$35*AM208*AO208-$AO$36*AO208</f>
        <v>-4.3403422041350587E-2</v>
      </c>
      <c r="AQ209" s="5"/>
      <c r="AR209" s="51">
        <f>AR208+$AS$41</f>
        <v>39.839999999999975</v>
      </c>
      <c r="AS209" s="25">
        <f>AS208+AT209*$AS$41</f>
        <v>4.9622963243357665</v>
      </c>
      <c r="AT209" s="26">
        <f>-$AU$35*AS208*AU208</f>
        <v>-0.94349792610201244</v>
      </c>
      <c r="AU209" s="25">
        <f>AU208+AV209*$AS$41</f>
        <v>6.4648061532918</v>
      </c>
      <c r="AV209" s="27">
        <f>$AU$35*AS208*AU208-$AU$36*AU208</f>
        <v>-2.2036601377570602</v>
      </c>
      <c r="AW209" s="30"/>
      <c r="AX209" s="19">
        <f>AX208+$AS$41</f>
        <v>39.839999999999975</v>
      </c>
      <c r="AY209" s="25">
        <f>AY208+AZ209*$AY$41</f>
        <v>1.1980235863533326</v>
      </c>
      <c r="AZ209" s="26">
        <f>-$BA$35*AY208*BA208</f>
        <v>-5.1157642410983648</v>
      </c>
      <c r="BA209" s="25">
        <f>BA208+BB209*$AY$41</f>
        <v>32.039685012658467</v>
      </c>
      <c r="BB209" s="27">
        <f>$BA$35*AY208*BA208-$BA$36*BA208</f>
        <v>-8.2975320732381697</v>
      </c>
      <c r="BC209" s="36"/>
      <c r="BD209" s="19">
        <f>BD208+$BE$41</f>
        <v>33.199999999999932</v>
      </c>
      <c r="BE209" s="25"/>
      <c r="BF209" s="26"/>
      <c r="BG209" s="25"/>
      <c r="BH209" s="27"/>
      <c r="BI209" s="74"/>
      <c r="BJ209" s="19">
        <f>BJ208+$BK$41</f>
        <v>76.359999999999943</v>
      </c>
      <c r="BK209" s="25"/>
      <c r="BL209" s="26"/>
      <c r="BM209" s="25"/>
      <c r="BN209" s="27"/>
      <c r="BO209" s="74"/>
      <c r="BP209" s="19">
        <f>BP208+$BK$41</f>
        <v>76.359999999999943</v>
      </c>
      <c r="BQ209" s="25"/>
      <c r="BR209" s="26"/>
      <c r="BS209" s="25"/>
      <c r="BT209" s="27"/>
      <c r="BU209" s="100"/>
      <c r="BV209" s="19">
        <f>BV208+$BK$41</f>
        <v>76.359999999999943</v>
      </c>
      <c r="BW209" s="25"/>
      <c r="BX209" s="26"/>
      <c r="BY209" s="25"/>
      <c r="BZ209" s="27"/>
      <c r="CA209" s="33"/>
      <c r="CB209" s="21">
        <f>CB208+$AA$41</f>
        <v>149.40000000000046</v>
      </c>
      <c r="CC209" s="64">
        <f>AC212</f>
        <v>9.0625434251560555E-11</v>
      </c>
      <c r="CD209" s="64">
        <f>AI212</f>
        <v>2.5587503652872877E-3</v>
      </c>
      <c r="CE209" s="64">
        <f>AO212</f>
        <v>0.19930988671603656</v>
      </c>
      <c r="CF209" s="25">
        <f>AU212</f>
        <v>5.0630575440566341</v>
      </c>
      <c r="CG209" s="63">
        <f>BA212</f>
        <v>26.444981454682491</v>
      </c>
      <c r="CH209" s="63">
        <f>BG212</f>
        <v>0</v>
      </c>
      <c r="CI209" s="63">
        <f>BM212</f>
        <v>0</v>
      </c>
      <c r="CJ209" s="63">
        <f>BS212</f>
        <v>1.439983146E-2</v>
      </c>
      <c r="CK209" s="64">
        <f>SUM(CC209:CJ209)</f>
        <v>31.724307467371073</v>
      </c>
      <c r="CL209" s="75">
        <f>P68</f>
        <v>44235</v>
      </c>
    </row>
    <row r="210" spans="2:90" x14ac:dyDescent="0.65">
      <c r="B210" s="45">
        <v>44064</v>
      </c>
      <c r="C210" s="39">
        <f t="shared" si="70"/>
        <v>1220</v>
      </c>
      <c r="D210" s="47">
        <v>59721</v>
      </c>
      <c r="E210" s="52">
        <f t="shared" si="69"/>
        <v>4.6559075320439104E-2</v>
      </c>
      <c r="F210" s="39">
        <f t="shared" si="71"/>
        <v>23271</v>
      </c>
      <c r="G210" s="47">
        <v>1282693</v>
      </c>
      <c r="H210" s="47">
        <f t="shared" ref="H210:H273" si="72">IF(I210="","",I210-I209)</f>
        <v>11</v>
      </c>
      <c r="I210" s="47">
        <v>1155</v>
      </c>
      <c r="J210" s="53">
        <f t="shared" si="67"/>
        <v>1.9339930677651076E-2</v>
      </c>
      <c r="Y210" s="48"/>
      <c r="Z210" s="51">
        <f>Z209+$AA$41</f>
        <v>150.30000000000047</v>
      </c>
      <c r="AA210" s="25">
        <f>AA209+AB210*$AA$41</f>
        <v>18.138706446931838</v>
      </c>
      <c r="AB210" s="26">
        <f>-$AC$35*AA209*AC209</f>
        <v>-4.5907148604977128E-11</v>
      </c>
      <c r="AC210" s="25">
        <f>AC209+AD210*$AA$41</f>
        <v>1.3715296425583145E-10</v>
      </c>
      <c r="AD210" s="27">
        <f>$AC$35*AA209*AC209-$AC$36*AC209</f>
        <v>-3.5081468728559795E-11</v>
      </c>
      <c r="AE210" s="33"/>
      <c r="AF210" s="51">
        <f>AF209+$AG$41</f>
        <v>61.789999999999822</v>
      </c>
      <c r="AG210" s="80">
        <f>AG209+AH210*$AG$41</f>
        <v>6.9285471773946181</v>
      </c>
      <c r="AH210" s="26">
        <f>-$AI$35*AG209*AI209</f>
        <v>-5.4645005352749903E-4</v>
      </c>
      <c r="AI210" s="25">
        <f>AI209+AJ210*$AG$41</f>
        <v>3.3046662198909886E-3</v>
      </c>
      <c r="AJ210" s="27">
        <f>$AI$35*AG209*AI209-$AI$36*AI209</f>
        <v>-1.2186697371035777E-3</v>
      </c>
      <c r="AK210" s="36"/>
      <c r="AL210" s="51">
        <f>AL209+$AM$41</f>
        <v>83.5</v>
      </c>
      <c r="AM210" s="25">
        <f>AM209+AN210*$AM$41</f>
        <v>30.048088264900805</v>
      </c>
      <c r="AN210" s="26">
        <f>-$AO$35*AM209*AO209</f>
        <v>-0.13855378894233233</v>
      </c>
      <c r="AO210" s="25">
        <f>AO209+AP210*$AM$41</f>
        <v>0.23540468290438032</v>
      </c>
      <c r="AP210" s="27">
        <f>$AO$35*AM209*AO209-$AO$36*AO209</f>
        <v>-4.0353060139590585E-2</v>
      </c>
      <c r="AQ210" s="5"/>
      <c r="AR210" s="51">
        <f>AR209+$AS$41</f>
        <v>40.079999999999977</v>
      </c>
      <c r="AS210" s="25">
        <f>AS209+AT210*$AS$41</f>
        <v>4.7621153533487419</v>
      </c>
      <c r="AT210" s="26">
        <f>-$AU$35*AS209*AU209</f>
        <v>-0.83408737911260167</v>
      </c>
      <c r="AU210" s="25">
        <f>AU209+AV210*$AS$41</f>
        <v>5.9667880597233101</v>
      </c>
      <c r="AV210" s="27">
        <f>$AU$35*AS209*AU209-$AU$36*AU209</f>
        <v>-2.0750753898687084</v>
      </c>
      <c r="AW210" s="30"/>
      <c r="AX210" s="19">
        <f>AX209+$AS$41</f>
        <v>40.079999999999977</v>
      </c>
      <c r="AY210" s="25">
        <f>AY209+AZ210*$AY$41</f>
        <v>0.70056307980866173</v>
      </c>
      <c r="AZ210" s="26">
        <f>-$BA$35*AY209*BA209</f>
        <v>-2.7636694808037272</v>
      </c>
      <c r="BA210" s="25">
        <f>BA209+BB210*$AY$41</f>
        <v>30.230288198291728</v>
      </c>
      <c r="BB210" s="27">
        <f>$BA$35*AY209*BA209-$BA$36*BA209</f>
        <v>-10.052204524259659</v>
      </c>
      <c r="BC210" s="36"/>
      <c r="BD210" s="19">
        <f>BD209+$BE$41</f>
        <v>33.399999999999935</v>
      </c>
      <c r="BE210" s="25"/>
      <c r="BF210" s="26"/>
      <c r="BG210" s="25"/>
      <c r="BH210" s="27"/>
      <c r="BI210" s="74"/>
      <c r="BJ210" s="19">
        <f>BJ209+$BK$41</f>
        <v>76.819999999999936</v>
      </c>
      <c r="BK210" s="25"/>
      <c r="BL210" s="26"/>
      <c r="BM210" s="25"/>
      <c r="BN210" s="27"/>
      <c r="BO210" s="74"/>
      <c r="BP210" s="19">
        <f>BP209+$BK$41</f>
        <v>76.819999999999936</v>
      </c>
      <c r="BQ210" s="25">
        <v>50</v>
      </c>
      <c r="BR210" s="26">
        <f>-$BS$35*BQ209*BS209</f>
        <v>0</v>
      </c>
      <c r="BS210" s="25">
        <v>0.01</v>
      </c>
      <c r="BT210" s="27">
        <f>$BS$35*BQ209*BS209-$BS$36*BS209</f>
        <v>0</v>
      </c>
      <c r="BU210" s="100"/>
      <c r="BV210" s="19">
        <f>BV209+$BK$41</f>
        <v>76.819999999999936</v>
      </c>
      <c r="BW210" s="25">
        <v>50</v>
      </c>
      <c r="BX210" s="26">
        <f>-$BS$35*BW209*BY209</f>
        <v>0</v>
      </c>
      <c r="BY210" s="25">
        <v>0.01</v>
      </c>
      <c r="BZ210" s="27">
        <f>$BS$35*BW209*BY209-$BS$36*BY209</f>
        <v>0</v>
      </c>
      <c r="CA210" s="33"/>
      <c r="CB210" s="21">
        <f>CB209+$AA$41</f>
        <v>150.30000000000047</v>
      </c>
      <c r="CC210" s="64">
        <f>AC213</f>
        <v>7.3666926659761427E-11</v>
      </c>
      <c r="CD210" s="64">
        <f>AI213</f>
        <v>2.2515268712084415E-3</v>
      </c>
      <c r="CE210" s="64">
        <f>AO213</f>
        <v>0.18323227549083701</v>
      </c>
      <c r="CF210" s="25">
        <f>AU213</f>
        <v>4.6561264198024119</v>
      </c>
      <c r="CG210" s="63">
        <f>BA213</f>
        <v>24.633362649051946</v>
      </c>
      <c r="CH210" s="63">
        <f>BG213</f>
        <v>0</v>
      </c>
      <c r="CI210" s="63">
        <f>BM213</f>
        <v>0</v>
      </c>
      <c r="CJ210" s="63">
        <f>BS213</f>
        <v>1.7279352824470538E-2</v>
      </c>
      <c r="CK210" s="64">
        <f>SUM(CC210:CJ210)</f>
        <v>29.492252224114541</v>
      </c>
      <c r="CL210" s="36"/>
    </row>
    <row r="211" spans="2:90" x14ac:dyDescent="0.65">
      <c r="B211" s="45">
        <v>44065</v>
      </c>
      <c r="C211" s="39">
        <f t="shared" si="70"/>
        <v>1012</v>
      </c>
      <c r="D211" s="47">
        <v>60733</v>
      </c>
      <c r="E211" s="52">
        <f t="shared" si="69"/>
        <v>4.6494589806758031E-2</v>
      </c>
      <c r="F211" s="39">
        <f t="shared" si="71"/>
        <v>23545</v>
      </c>
      <c r="G211" s="47">
        <v>1306238</v>
      </c>
      <c r="H211" s="47">
        <f t="shared" si="72"/>
        <v>14</v>
      </c>
      <c r="I211" s="47">
        <v>1169</v>
      </c>
      <c r="J211" s="53">
        <f t="shared" si="67"/>
        <v>1.9248184677193619E-2</v>
      </c>
      <c r="Y211" s="48"/>
      <c r="Z211" s="51">
        <f>Z210+$AA$41</f>
        <v>151.20000000000047</v>
      </c>
      <c r="AA211" s="25">
        <f>AA210+AB211*$AA$41</f>
        <v>18.138706446898254</v>
      </c>
      <c r="AB211" s="26">
        <f>-$AC$35*AA210*AC210</f>
        <v>-3.7316660354445921E-11</v>
      </c>
      <c r="AC211" s="25">
        <f>AC210+AD211*$AA$41</f>
        <v>1.1148787801631359E-10</v>
      </c>
      <c r="AD211" s="27">
        <f>$AC$35*AA210*AC210-$AC$36*AC210</f>
        <v>-2.8516762488353172E-11</v>
      </c>
      <c r="AE211" s="33"/>
      <c r="AF211" s="51">
        <f>AF210+$AG$41</f>
        <v>62.159999999999819</v>
      </c>
      <c r="AG211" s="80">
        <f>AG210+AH211*$AG$41</f>
        <v>6.9283692713113743</v>
      </c>
      <c r="AH211" s="26">
        <f>-$AI$35*AG210*AI210</f>
        <v>-4.8082725201119807E-4</v>
      </c>
      <c r="AI211" s="25">
        <f>AI210+AJ211*$AG$41</f>
        <v>2.9078908474960891E-3</v>
      </c>
      <c r="AJ211" s="27">
        <f>$AI$35*AG210*AI210-$AI$36*AI210</f>
        <v>-1.0723658713375666E-3</v>
      </c>
      <c r="AK211" s="36"/>
      <c r="AL211" s="51">
        <f>AL210+$AM$41</f>
        <v>84</v>
      </c>
      <c r="AM211" s="25">
        <f>AM210+AN211*$AM$41</f>
        <v>29.984427118691869</v>
      </c>
      <c r="AN211" s="26">
        <f>-$AO$35*AM210*AO210</f>
        <v>-0.12732229241787249</v>
      </c>
      <c r="AO211" s="25">
        <f>AO210+AP211*$AM$41</f>
        <v>0.21667419009678346</v>
      </c>
      <c r="AP211" s="27">
        <f>$AO$35*AM210*AO210-$AO$36*AO210</f>
        <v>-3.7460985615193731E-2</v>
      </c>
      <c r="AQ211" s="5"/>
      <c r="AR211" s="51">
        <f>AR210+$AS$41</f>
        <v>40.319999999999979</v>
      </c>
      <c r="AS211" s="25">
        <f>AS210+AT211*$AS$41</f>
        <v>4.5848086672453716</v>
      </c>
      <c r="AT211" s="26">
        <f>-$AU$35*AS210*AU210</f>
        <v>-0.73877785876404445</v>
      </c>
      <c r="AU211" s="25">
        <f>AU210+AV211*$AS$41</f>
        <v>5.4996816353765636</v>
      </c>
      <c r="AV211" s="27">
        <f>$AU$35*AS210*AU210-$AU$36*AU210</f>
        <v>-1.9462767681114452</v>
      </c>
      <c r="AW211" s="30"/>
      <c r="AX211" s="19">
        <f>AX210+$AS$41</f>
        <v>40.319999999999979</v>
      </c>
      <c r="AY211" s="25">
        <f>AY210+AZ211*$AY$41</f>
        <v>0.42609329931272666</v>
      </c>
      <c r="AZ211" s="26">
        <f>-$BA$35*AY210*BA210</f>
        <v>-1.5248321138663059</v>
      </c>
      <c r="BA211" s="25">
        <f>BA210+BB211*$AY$41</f>
        <v>28.328177228510658</v>
      </c>
      <c r="BB211" s="27">
        <f>$BA$35*AY210*BA210-$BA$36*BA210</f>
        <v>-10.567283165450386</v>
      </c>
      <c r="BC211" s="36"/>
      <c r="BD211" s="19">
        <f>BD210+$BE$41</f>
        <v>33.599999999999937</v>
      </c>
      <c r="BE211" s="25"/>
      <c r="BF211" s="26"/>
      <c r="BG211" s="25"/>
      <c r="BH211" s="27"/>
      <c r="BI211" s="74"/>
      <c r="BJ211" s="19">
        <f>BJ210+$BK$41</f>
        <v>77.27999999999993</v>
      </c>
      <c r="BK211" s="25"/>
      <c r="BL211" s="26"/>
      <c r="BM211" s="25"/>
      <c r="BN211" s="27"/>
      <c r="BO211" s="74"/>
      <c r="BP211" s="19">
        <f>BP210+$BK$41</f>
        <v>77.27999999999993</v>
      </c>
      <c r="BQ211" s="25">
        <f>BQ210+BR211*$BQ$41</f>
        <v>49.997349999999997</v>
      </c>
      <c r="BR211" s="26">
        <f>-$BS$35*BQ210*BS210</f>
        <v>-2.6499999999999999E-2</v>
      </c>
      <c r="BS211" s="25">
        <f>BS210+BT211*$BQ$41</f>
        <v>1.2E-2</v>
      </c>
      <c r="BT211" s="27">
        <f>$BS$35*BQ210*BS210-$BS$36*BS210</f>
        <v>1.9999999999999997E-2</v>
      </c>
      <c r="BU211" s="100"/>
      <c r="BV211" s="19">
        <f>BV210+$BK$41</f>
        <v>77.27999999999993</v>
      </c>
      <c r="BW211" s="25">
        <f>BW210+BX211*$BQ$41</f>
        <v>49.997349999999997</v>
      </c>
      <c r="BX211" s="26">
        <f>-$BS$35*BW210*BY210</f>
        <v>-2.6499999999999999E-2</v>
      </c>
      <c r="BY211" s="25">
        <f>BY210+BZ211*$BQ$41</f>
        <v>1.2E-2</v>
      </c>
      <c r="BZ211" s="27">
        <f>$BS$35*BW210*BY210-$BS$36*BY210</f>
        <v>1.9999999999999997E-2</v>
      </c>
      <c r="CA211" s="33"/>
      <c r="CB211" s="21">
        <f>CB210+$AA$41</f>
        <v>151.20000000000047</v>
      </c>
      <c r="CC211" s="64">
        <f>AC214</f>
        <v>5.9881821569304319E-11</v>
      </c>
      <c r="CD211" s="64">
        <f>AI214</f>
        <v>1.9811886124765162E-3</v>
      </c>
      <c r="CE211" s="64">
        <f>AO214</f>
        <v>0.16836306272102641</v>
      </c>
      <c r="CF211" s="25">
        <f>AU214</f>
        <v>4.2778373309658555</v>
      </c>
      <c r="CG211" s="63">
        <f>BA214</f>
        <v>22.916344265984474</v>
      </c>
      <c r="CH211" s="63">
        <f>BG214</f>
        <v>0</v>
      </c>
      <c r="CI211" s="63">
        <f>BM214</f>
        <v>0</v>
      </c>
      <c r="CJ211" s="63">
        <f>BS214</f>
        <v>2.0734340063458697E-2</v>
      </c>
      <c r="CK211" s="64">
        <f>SUM(CC211:CJ211)</f>
        <v>27.385260188407173</v>
      </c>
      <c r="CL211" s="36"/>
    </row>
    <row r="212" spans="2:90" x14ac:dyDescent="0.65">
      <c r="B212" s="45">
        <v>44066</v>
      </c>
      <c r="C212" s="39">
        <f t="shared" si="70"/>
        <v>1014</v>
      </c>
      <c r="D212" s="47">
        <v>61747</v>
      </c>
      <c r="E212" s="52">
        <f t="shared" si="69"/>
        <v>4.6739824037775185E-2</v>
      </c>
      <c r="F212" s="39">
        <f t="shared" si="71"/>
        <v>14841</v>
      </c>
      <c r="G212" s="47">
        <v>1321079</v>
      </c>
      <c r="H212" s="47">
        <f t="shared" si="72"/>
        <v>7</v>
      </c>
      <c r="I212" s="47">
        <v>1176</v>
      </c>
      <c r="J212" s="53">
        <f t="shared" si="67"/>
        <v>1.9045459698446888E-2</v>
      </c>
      <c r="Y212" s="48"/>
      <c r="Z212" s="51">
        <f>Z211+$AA$41</f>
        <v>152.10000000000048</v>
      </c>
      <c r="AA212" s="25">
        <f>AA211+AB212*$AA$41</f>
        <v>18.138706446870955</v>
      </c>
      <c r="AB212" s="26">
        <f>-$AC$35*AA211*AC211</f>
        <v>-3.0333688375882699E-11</v>
      </c>
      <c r="AC212" s="25">
        <f>AC211+AD212*$AA$41</f>
        <v>9.0625434251560555E-11</v>
      </c>
      <c r="AD212" s="27">
        <f>$AC$35*AA211*AC211-$AC$36*AC211</f>
        <v>-2.3180493071947819E-11</v>
      </c>
      <c r="AE212" s="33"/>
      <c r="AF212" s="51">
        <f>AF211+$AG$41</f>
        <v>62.529999999999816</v>
      </c>
      <c r="AG212" s="80">
        <f>AG211+AH212*$AG$41</f>
        <v>6.9282127295752032</v>
      </c>
      <c r="AH212" s="26">
        <f>-$AI$35*AG211*AI211</f>
        <v>-4.2308577343450938E-4</v>
      </c>
      <c r="AI212" s="25">
        <f>AI211+AJ212*$AG$41</f>
        <v>2.5587503652872877E-3</v>
      </c>
      <c r="AJ212" s="27">
        <f>$AI$35*AG211*AI211-$AI$36*AI211</f>
        <v>-9.436229248886524E-4</v>
      </c>
      <c r="AK212" s="36"/>
      <c r="AL212" s="51">
        <f>AL211+$AM$41</f>
        <v>84.5</v>
      </c>
      <c r="AM212" s="25">
        <f>AM211+AN212*$AM$41</f>
        <v>29.925955455538741</v>
      </c>
      <c r="AN212" s="26">
        <f>-$AO$35*AM211*AO211</f>
        <v>-0.11694332630625462</v>
      </c>
      <c r="AO212" s="25">
        <f>AO211+AP212*$AM$41</f>
        <v>0.19930988671603656</v>
      </c>
      <c r="AP212" s="27">
        <f>$AO$35*AM211*AO211-$AO$36*AO211</f>
        <v>-3.472860676149378E-2</v>
      </c>
      <c r="AQ212" s="5"/>
      <c r="AR212" s="51">
        <f>AR211+$AS$41</f>
        <v>40.559999999999981</v>
      </c>
      <c r="AS212" s="25">
        <f>AS211+AT212*$AS$41</f>
        <v>4.4274671419446321</v>
      </c>
      <c r="AT212" s="26">
        <f>-$AU$35*AS211*AU211</f>
        <v>-0.65558968875308132</v>
      </c>
      <c r="AU212" s="25">
        <f>AU211+AV212*$AS$41</f>
        <v>5.0630575440566341</v>
      </c>
      <c r="AV212" s="27">
        <f>$AU$35*AS211*AU211-$AU$36*AU211</f>
        <v>-1.8192670471663726</v>
      </c>
      <c r="AW212" s="30"/>
      <c r="AX212" s="19">
        <f>AX211+$AS$41</f>
        <v>40.559999999999981</v>
      </c>
      <c r="AY212" s="25">
        <f>AY211+AZ212*$AY$41</f>
        <v>0.26966031268812629</v>
      </c>
      <c r="AZ212" s="26">
        <f>-$BA$35*AY211*BA211</f>
        <v>-0.86907214791444665</v>
      </c>
      <c r="BA212" s="25">
        <f>BA211+BB212*$AY$41</f>
        <v>26.444981454682491</v>
      </c>
      <c r="BB212" s="27">
        <f>$BA$35*AY211*BA211-$BA$36*BA211</f>
        <v>-10.462198743489818</v>
      </c>
      <c r="BC212" s="36"/>
      <c r="BD212" s="19">
        <f>BD211+$BE$41</f>
        <v>33.79999999999994</v>
      </c>
      <c r="BE212" s="25"/>
      <c r="BF212" s="26"/>
      <c r="BG212" s="25"/>
      <c r="BH212" s="27"/>
      <c r="BI212" s="74"/>
      <c r="BJ212" s="19">
        <f>BJ211+$BK$41</f>
        <v>77.739999999999924</v>
      </c>
      <c r="BK212" s="25"/>
      <c r="BL212" s="26"/>
      <c r="BM212" s="25"/>
      <c r="BN212" s="27"/>
      <c r="BO212" s="74"/>
      <c r="BP212" s="19">
        <f>BP211+$BK$41</f>
        <v>77.739999999999924</v>
      </c>
      <c r="BQ212" s="25">
        <f>BQ211+BR212*$BQ$41</f>
        <v>49.994170168539995</v>
      </c>
      <c r="BR212" s="26">
        <f>-$BS$35*BQ211*BS211</f>
        <v>-3.1798314600000002E-2</v>
      </c>
      <c r="BS212" s="25">
        <f>BS211+BT212*$BQ$41</f>
        <v>1.439983146E-2</v>
      </c>
      <c r="BT212" s="27">
        <f>$BS$35*BQ211*BS211-$BS$36*BS211</f>
        <v>2.3998314600000001E-2</v>
      </c>
      <c r="BU212" s="100"/>
      <c r="BV212" s="19">
        <f>BV211+$BK$41</f>
        <v>77.739999999999924</v>
      </c>
      <c r="BW212" s="25">
        <f>BW211+BX212*$BQ$41</f>
        <v>49.994170168539995</v>
      </c>
      <c r="BX212" s="26">
        <f>-$BS$35*BW211*BY211</f>
        <v>-3.1798314600000002E-2</v>
      </c>
      <c r="BY212" s="25">
        <f>BY211+BZ212*$BQ$41</f>
        <v>1.439983146E-2</v>
      </c>
      <c r="BZ212" s="27">
        <f>$BS$35*BW211*BY211-$BS$36*BY211</f>
        <v>2.3998314600000001E-2</v>
      </c>
      <c r="CA212" s="33"/>
      <c r="CB212" s="21">
        <f>CB211+$AA$41</f>
        <v>152.10000000000048</v>
      </c>
      <c r="CC212" s="64">
        <f>AC215</f>
        <v>4.8676288221150804E-11</v>
      </c>
      <c r="CD212" s="64">
        <f>AI215</f>
        <v>1.7433076938023764E-3</v>
      </c>
      <c r="CE212" s="64">
        <f>AO215</f>
        <v>0.15462583431976379</v>
      </c>
      <c r="CF212" s="25">
        <f>AU215</f>
        <v>3.9269572063122933</v>
      </c>
      <c r="CG212" s="63">
        <f>BA215</f>
        <v>21.302202022289471</v>
      </c>
      <c r="CH212" s="63">
        <f>BG215</f>
        <v>0</v>
      </c>
      <c r="CI212" s="63">
        <f>BM215</f>
        <v>0</v>
      </c>
      <c r="CJ212" s="63">
        <f>BS215</f>
        <v>2.4879645028679193E-2</v>
      </c>
      <c r="CK212" s="64">
        <f>SUM(CC212:CJ212)</f>
        <v>25.410408015692685</v>
      </c>
      <c r="CL212" s="75">
        <f>P69</f>
        <v>44242</v>
      </c>
    </row>
    <row r="213" spans="2:90" x14ac:dyDescent="0.65">
      <c r="B213" s="45">
        <v>44067</v>
      </c>
      <c r="C213" s="39">
        <f t="shared" si="70"/>
        <v>760</v>
      </c>
      <c r="D213" s="47">
        <v>62507</v>
      </c>
      <c r="E213" s="52">
        <f t="shared" si="69"/>
        <v>4.6860896449766244E-2</v>
      </c>
      <c r="F213" s="39">
        <f t="shared" si="71"/>
        <v>12805</v>
      </c>
      <c r="G213" s="47">
        <v>1333884</v>
      </c>
      <c r="H213" s="47">
        <f t="shared" si="72"/>
        <v>5</v>
      </c>
      <c r="I213" s="47">
        <v>1181</v>
      </c>
      <c r="J213" s="53">
        <f t="shared" si="67"/>
        <v>1.8893883885004879E-2</v>
      </c>
      <c r="Y213" s="48"/>
      <c r="Z213" s="51">
        <f>Z212+$AA$41</f>
        <v>153.00000000000048</v>
      </c>
      <c r="AA213" s="25">
        <f>AA212+AB213*$AA$41</f>
        <v>18.138706446848765</v>
      </c>
      <c r="AB213" s="26">
        <f>-$AC$35*AA212*AC212</f>
        <v>-2.4657422227638919E-11</v>
      </c>
      <c r="AC213" s="25">
        <f>AC212+AD213*$AA$41</f>
        <v>7.3666926659761427E-11</v>
      </c>
      <c r="AD213" s="27">
        <f>$AC$35*AA212*AC212-$AC$36*AC212</f>
        <v>-1.8842786213110146E-11</v>
      </c>
      <c r="AE213" s="33"/>
      <c r="AF213" s="51">
        <f>AF212+$AG$41</f>
        <v>62.899999999999814</v>
      </c>
      <c r="AG213" s="80">
        <f>AG212+AH213*$AG$41</f>
        <v>6.9280749863807589</v>
      </c>
      <c r="AH213" s="26">
        <f>-$AI$35*AG212*AI212</f>
        <v>-3.7227890390436041E-4</v>
      </c>
      <c r="AI213" s="25">
        <f>AI212+AJ213*$AG$41</f>
        <v>2.2515268712084415E-3</v>
      </c>
      <c r="AJ213" s="27">
        <f>$AI$35*AG212*AI212-$AI$36*AI212</f>
        <v>-8.3033376778066472E-4</v>
      </c>
      <c r="AK213" s="36"/>
      <c r="AL213" s="51">
        <f>AL212+$AM$41</f>
        <v>85</v>
      </c>
      <c r="AM213" s="25">
        <f>AM212+AN213*$AM$41</f>
        <v>29.872274606413328</v>
      </c>
      <c r="AN213" s="26">
        <f>-$AO$35*AM212*AO212</f>
        <v>-0.10736169825082649</v>
      </c>
      <c r="AO213" s="25">
        <f>AO212+AP213*$AM$41</f>
        <v>0.18323227549083701</v>
      </c>
      <c r="AP213" s="27">
        <f>$AO$35*AM212*AO212-$AO$36*AO212</f>
        <v>-3.2155222450399076E-2</v>
      </c>
      <c r="AQ213" s="5"/>
      <c r="AR213" s="51">
        <f>AR212+$AS$41</f>
        <v>40.799999999999983</v>
      </c>
      <c r="AS213" s="25">
        <f>AS212+AT213*$AS$41</f>
        <v>4.2875880514407374</v>
      </c>
      <c r="AT213" s="26">
        <f>-$AU$35*AS212*AU212</f>
        <v>-0.58282954376622642</v>
      </c>
      <c r="AU213" s="25">
        <f>AU212+AV213*$AS$41</f>
        <v>4.6561264198024119</v>
      </c>
      <c r="AV213" s="27">
        <f>$AU$35*AS212*AU212-$AU$36*AU212</f>
        <v>-1.6955463510592588</v>
      </c>
      <c r="AW213" s="30"/>
      <c r="AX213" s="19">
        <f>AX212+$AS$41</f>
        <v>40.799999999999983</v>
      </c>
      <c r="AY213" s="25">
        <f>AY212+AZ213*$AY$41</f>
        <v>0.1772404535815324</v>
      </c>
      <c r="AZ213" s="26">
        <f>-$BA$35*AY212*BA212</f>
        <v>-0.51344366170329947</v>
      </c>
      <c r="BA213" s="25">
        <f>BA212+BB213*$AY$41</f>
        <v>24.633362649051946</v>
      </c>
      <c r="BB213" s="27">
        <f>$BA$35*AY212*BA212-$BA$36*BA212</f>
        <v>-10.064548920169699</v>
      </c>
      <c r="BC213" s="36"/>
      <c r="BD213" s="19">
        <f>BD212+$BE$41</f>
        <v>33.999999999999943</v>
      </c>
      <c r="BE213" s="25"/>
      <c r="BF213" s="26"/>
      <c r="BG213" s="25"/>
      <c r="BH213" s="27"/>
      <c r="BI213" s="74"/>
      <c r="BJ213" s="19">
        <f>BJ212+$BK$41</f>
        <v>78.199999999999918</v>
      </c>
      <c r="BK213" s="25"/>
      <c r="BL213" s="26"/>
      <c r="BM213" s="25"/>
      <c r="BN213" s="27"/>
      <c r="BO213" s="74"/>
      <c r="BP213" s="19">
        <f>BP212+$BK$41</f>
        <v>78.199999999999918</v>
      </c>
      <c r="BQ213" s="25">
        <f>BQ212+BR213*$BQ$41</f>
        <v>49.990354658130627</v>
      </c>
      <c r="BR213" s="26">
        <f>-$BS$35*BQ212*BS212</f>
        <v>-3.8155104093705393E-2</v>
      </c>
      <c r="BS213" s="25">
        <f>BS212+BT213*$BQ$41</f>
        <v>1.7279352824470538E-2</v>
      </c>
      <c r="BT213" s="27">
        <f>$BS$35*BQ212*BS212-$BS$36*BS212</f>
        <v>2.8795213644705393E-2</v>
      </c>
      <c r="BU213" s="100"/>
      <c r="BV213" s="19">
        <f>BV212+$BK$41</f>
        <v>78.199999999999918</v>
      </c>
      <c r="BW213" s="25">
        <f>BW212+BX213*$BQ$41</f>
        <v>49.990354658130627</v>
      </c>
      <c r="BX213" s="26">
        <f>-$BS$35*BW212*BY212</f>
        <v>-3.8155104093705393E-2</v>
      </c>
      <c r="BY213" s="25">
        <f>BY212+BZ213*$BQ$41</f>
        <v>1.7279352824470538E-2</v>
      </c>
      <c r="BZ213" s="27">
        <f>$BS$35*BW212*BY212-$BS$36*BY212</f>
        <v>2.8795213644705393E-2</v>
      </c>
      <c r="CA213" s="33"/>
      <c r="CB213" s="21">
        <f>CB212+$AA$41</f>
        <v>153.00000000000048</v>
      </c>
      <c r="CC213" s="64">
        <f>AC216</f>
        <v>3.9567617899628535E-11</v>
      </c>
      <c r="CD213" s="64">
        <f>AI216</f>
        <v>1.5339876446449476E-3</v>
      </c>
      <c r="CE213" s="64">
        <f>AO216</f>
        <v>0.14194657839183628</v>
      </c>
      <c r="CF213" s="25">
        <f>AU216</f>
        <v>3.6021341834138161</v>
      </c>
      <c r="CG213" s="63">
        <f>BA216</f>
        <v>19.791860891181891</v>
      </c>
      <c r="CH213" s="63">
        <f>BG216</f>
        <v>0</v>
      </c>
      <c r="CI213" s="63">
        <f>BM216</f>
        <v>0</v>
      </c>
      <c r="CJ213" s="63">
        <f>BS216</f>
        <v>2.9852974171773263E-2</v>
      </c>
      <c r="CK213" s="64">
        <f>SUM(CC213:CJ213)</f>
        <v>23.567328614843529</v>
      </c>
      <c r="CL213" s="36"/>
    </row>
    <row r="214" spans="2:90" x14ac:dyDescent="0.65">
      <c r="B214" s="45">
        <v>44068</v>
      </c>
      <c r="C214" s="39">
        <f>IF(D214="","",D214-D213)</f>
        <v>614</v>
      </c>
      <c r="D214" s="47">
        <v>63121</v>
      </c>
      <c r="E214" s="52">
        <f t="shared" si="69"/>
        <v>4.6493590291302185E-2</v>
      </c>
      <c r="F214" s="39">
        <f t="shared" si="71"/>
        <v>23744</v>
      </c>
      <c r="G214" s="47">
        <v>1357628</v>
      </c>
      <c r="H214" s="47">
        <f t="shared" si="72"/>
        <v>15</v>
      </c>
      <c r="I214" s="47">
        <v>1196</v>
      </c>
      <c r="J214" s="53">
        <f t="shared" si="67"/>
        <v>1.8947735302038943E-2</v>
      </c>
      <c r="Y214" s="48"/>
      <c r="Z214" s="51">
        <f>Z213+$AA$41</f>
        <v>153.90000000000049</v>
      </c>
      <c r="AA214" s="25">
        <f>AA213+AB214*$AA$41</f>
        <v>18.138706446830724</v>
      </c>
      <c r="AB214" s="26">
        <f>-$AC$35*AA213*AC213</f>
        <v>-2.0043341362844248E-11</v>
      </c>
      <c r="AC214" s="25">
        <f>AC213+AD214*$AA$41</f>
        <v>5.9881821569304319E-11</v>
      </c>
      <c r="AD214" s="27">
        <f>$AC$35*AA213*AC213-$AC$36*AC213</f>
        <v>-1.5316783433841235E-11</v>
      </c>
      <c r="AE214" s="33"/>
      <c r="AF214" s="51">
        <f>AF213+$AG$41</f>
        <v>63.269999999999811</v>
      </c>
      <c r="AG214" s="80">
        <f>AG213+AH214*$AG$41</f>
        <v>6.9279537841165881</v>
      </c>
      <c r="AH214" s="26">
        <f>-$AI$35*AG213*AI213</f>
        <v>-3.2757368694925009E-4</v>
      </c>
      <c r="AI214" s="25">
        <f>AI213+AJ214*$AG$41</f>
        <v>1.9811886124765162E-3</v>
      </c>
      <c r="AJ214" s="27">
        <f>$AI$35*AG213*AI213-$AI$36*AI213</f>
        <v>-7.3064394251871737E-4</v>
      </c>
      <c r="AK214" s="36"/>
      <c r="AL214" s="51">
        <f>AL213+$AM$41</f>
        <v>85.5</v>
      </c>
      <c r="AM214" s="25">
        <f>AM213+AN214*$AM$41</f>
        <v>29.823012522761346</v>
      </c>
      <c r="AN214" s="26">
        <f>-$AO$35*AM213*AO213</f>
        <v>-9.852416730396471E-2</v>
      </c>
      <c r="AO214" s="25">
        <f>AO213+AP214*$AM$41</f>
        <v>0.16836306272102641</v>
      </c>
      <c r="AP214" s="27">
        <f>$AO$35*AM213*AO213-$AO$36*AO213</f>
        <v>-2.9738425539621194E-2</v>
      </c>
      <c r="AQ214" s="5"/>
      <c r="AR214" s="51">
        <f>AR213+$AS$41</f>
        <v>41.039999999999985</v>
      </c>
      <c r="AS214" s="25">
        <f>AS213+AT214*$AS$41</f>
        <v>4.1630154869386331</v>
      </c>
      <c r="AT214" s="26">
        <f>-$AU$35*AS213*AU213</f>
        <v>-0.51905235209210132</v>
      </c>
      <c r="AU214" s="25">
        <f>AU213+AV214*$AS$41</f>
        <v>4.2778373309658555</v>
      </c>
      <c r="AV214" s="27">
        <f>$AU$35*AS213*AU213-$AU$36*AU213</f>
        <v>-1.5762045368189843</v>
      </c>
      <c r="AW214" s="30"/>
      <c r="AX214" s="19">
        <f>AX213+$AS$41</f>
        <v>41.039999999999985</v>
      </c>
      <c r="AY214" s="25">
        <f>AY213+AZ214*$AY$41</f>
        <v>0.12065672591726617</v>
      </c>
      <c r="AZ214" s="26">
        <f>-$BA$35*AY213*BA213</f>
        <v>-0.31435404257925686</v>
      </c>
      <c r="BA214" s="25">
        <f>BA213+BB214*$AY$41</f>
        <v>22.916344265984474</v>
      </c>
      <c r="BB214" s="27">
        <f>$BA$35*AY213*BA213-$BA$36*BA213</f>
        <v>-9.5389910170415213</v>
      </c>
      <c r="BC214" s="36"/>
      <c r="BD214" s="19">
        <f>BD213+$BE$41</f>
        <v>34.199999999999946</v>
      </c>
      <c r="BE214" s="25"/>
      <c r="BF214" s="26"/>
      <c r="BG214" s="25"/>
      <c r="BH214" s="27"/>
      <c r="BI214" s="74"/>
      <c r="BJ214" s="19">
        <f>BJ213+$BK$41</f>
        <v>78.659999999999911</v>
      </c>
      <c r="BK214" s="25"/>
      <c r="BL214" s="26"/>
      <c r="BM214" s="25"/>
      <c r="BN214" s="27"/>
      <c r="BO214" s="74"/>
      <c r="BP214" s="19">
        <f>BP213+$BK$41</f>
        <v>78.659999999999911</v>
      </c>
      <c r="BQ214" s="25">
        <f>BQ213+BR214*$BQ$41</f>
        <v>49.985776512958047</v>
      </c>
      <c r="BR214" s="26">
        <f>-$BS$35*BQ213*BS213</f>
        <v>-4.5781451725787431E-2</v>
      </c>
      <c r="BS214" s="25">
        <f>BS213+BT214*$BQ$41</f>
        <v>2.0734340063458697E-2</v>
      </c>
      <c r="BT214" s="27">
        <f>$BS$35*BQ213*BS213-$BS$36*BS213</f>
        <v>3.4549872389881581E-2</v>
      </c>
      <c r="BU214" s="100"/>
      <c r="BV214" s="19">
        <f>BV213+$BK$41</f>
        <v>78.659999999999911</v>
      </c>
      <c r="BW214" s="25">
        <f>BW213+BX214*$BQ$41</f>
        <v>49.985776512958047</v>
      </c>
      <c r="BX214" s="26">
        <f>-$BS$35*BW213*BY213</f>
        <v>-4.5781451725787431E-2</v>
      </c>
      <c r="BY214" s="25">
        <f>BY213+BZ214*$BQ$41</f>
        <v>2.0734340063458697E-2</v>
      </c>
      <c r="BZ214" s="27">
        <f>$BS$35*BW213*BY213-$BS$36*BY213</f>
        <v>3.4549872389881581E-2</v>
      </c>
      <c r="CA214" s="33"/>
      <c r="CB214" s="21">
        <f>CB213+$AA$41</f>
        <v>153.90000000000049</v>
      </c>
      <c r="CC214" s="64">
        <f>AC217</f>
        <v>3.2163429946378125E-11</v>
      </c>
      <c r="CD214" s="64">
        <f>AI217</f>
        <v>1.3497996666899986E-3</v>
      </c>
      <c r="CE214" s="64">
        <f>AO217</f>
        <v>0.13025407620355284</v>
      </c>
      <c r="CF214" s="25">
        <f>AU217</f>
        <v>3.3019475545146526</v>
      </c>
      <c r="CG214" s="63">
        <f>BA217</f>
        <v>18.382597384564587</v>
      </c>
      <c r="CH214" s="63">
        <f>BG217</f>
        <v>0</v>
      </c>
      <c r="CI214" s="63">
        <f>BM217</f>
        <v>0</v>
      </c>
      <c r="CJ214" s="63">
        <f>BS217</f>
        <v>3.5819406687737469E-2</v>
      </c>
      <c r="CK214" s="64">
        <f>SUM(CC214:CJ214)</f>
        <v>21.851968221669381</v>
      </c>
      <c r="CL214" s="36"/>
    </row>
    <row r="215" spans="2:90" x14ac:dyDescent="0.65">
      <c r="B215" s="45">
        <v>44069</v>
      </c>
      <c r="C215" s="39">
        <f t="shared" ref="C215:C278" si="73">IF(D215="","",D215-D214)</f>
        <v>701</v>
      </c>
      <c r="D215" s="47">
        <v>63822</v>
      </c>
      <c r="E215" s="52">
        <f t="shared" si="69"/>
        <v>4.6355889054411625E-2</v>
      </c>
      <c r="F215" s="39">
        <f t="shared" si="71"/>
        <v>19155</v>
      </c>
      <c r="G215" s="47">
        <v>1376783</v>
      </c>
      <c r="H215" s="47">
        <f t="shared" si="72"/>
        <v>13</v>
      </c>
      <c r="I215" s="47">
        <v>1209</v>
      </c>
      <c r="J215" s="53">
        <f t="shared" si="67"/>
        <v>1.8943311083952242E-2</v>
      </c>
      <c r="Y215" s="48"/>
      <c r="Z215" s="51">
        <f>Z214+$AA$41</f>
        <v>154.80000000000049</v>
      </c>
      <c r="AA215" s="25">
        <f>AA214+AB215*$AA$41</f>
        <v>18.138706446816062</v>
      </c>
      <c r="AB215" s="26">
        <f>-$AC$35*AA214*AC214</f>
        <v>-1.6292681744206613E-11</v>
      </c>
      <c r="AC215" s="25">
        <f>AC214+AD215*$AA$41</f>
        <v>4.8676288221150804E-11</v>
      </c>
      <c r="AD215" s="27">
        <f>$AC$35*AA214*AC214-$AC$36*AC214</f>
        <v>-1.2450592609059459E-11</v>
      </c>
      <c r="AE215" s="33"/>
      <c r="AF215" s="51">
        <f>AF214+$AG$41</f>
        <v>63.639999999999809</v>
      </c>
      <c r="AG215" s="80">
        <f>AG214+AH215*$AG$41</f>
        <v>6.9278471363355525</v>
      </c>
      <c r="AH215" s="26">
        <f>-$AI$35*AG214*AI214</f>
        <v>-2.8823724604196284E-4</v>
      </c>
      <c r="AI215" s="25">
        <f>AI214+AJ215*$AG$41</f>
        <v>1.7433076938023764E-3</v>
      </c>
      <c r="AJ215" s="27">
        <f>$AI$35*AG214*AI214-$AI$36*AI214</f>
        <v>-6.4292140182199968E-4</v>
      </c>
      <c r="AK215" s="36"/>
      <c r="AL215" s="51">
        <f>AL214+$AM$41</f>
        <v>86</v>
      </c>
      <c r="AM215" s="25">
        <f>AM214+AN215*$AM$41</f>
        <v>29.777822679210249</v>
      </c>
      <c r="AN215" s="26">
        <f>-$AO$35*AM214*AO214</f>
        <v>-9.0379687102193226E-2</v>
      </c>
      <c r="AO215" s="25">
        <f>AO214+AP215*$AM$41</f>
        <v>0.15462583431976379</v>
      </c>
      <c r="AP215" s="27">
        <f>$AO$35*AM214*AO214-$AO$36*AO214</f>
        <v>-2.7474456802525249E-2</v>
      </c>
      <c r="AQ215" s="5"/>
      <c r="AR215" s="51">
        <f>AR214+$AS$41</f>
        <v>41.279999999999987</v>
      </c>
      <c r="AS215" s="25">
        <f>AS214+AT215*$AS$41</f>
        <v>4.0518891798478833</v>
      </c>
      <c r="AT215" s="26">
        <f>-$AU$35*AS214*AU214</f>
        <v>-0.46302627954479214</v>
      </c>
      <c r="AU215" s="25">
        <f>AU214+AV215*$AS$41</f>
        <v>3.9269572063122933</v>
      </c>
      <c r="AV215" s="27">
        <f>$AU$35*AS214*AU214-$AU$36*AU214</f>
        <v>-1.4620005193898429</v>
      </c>
      <c r="AW215" s="30"/>
      <c r="AX215" s="19">
        <f>AX214+$AS$41</f>
        <v>41.279999999999987</v>
      </c>
      <c r="AY215" s="25">
        <f>AY214+AZ215*$AY$41</f>
        <v>8.4822182461385398E-2</v>
      </c>
      <c r="AZ215" s="26">
        <f>-$BA$35*AY214*BA214</f>
        <v>-0.19908079697711539</v>
      </c>
      <c r="BA215" s="25">
        <f>BA214+BB215*$AY$41</f>
        <v>21.302202022289471</v>
      </c>
      <c r="BB215" s="27">
        <f>$BA$35*AY214*BA214-$BA$36*BA214</f>
        <v>-8.9674569094166738</v>
      </c>
      <c r="BC215" s="36"/>
      <c r="BD215" s="19">
        <f>BD214+$BE$41</f>
        <v>34.399999999999949</v>
      </c>
      <c r="BE215" s="25"/>
      <c r="BF215" s="26"/>
      <c r="BG215" s="25"/>
      <c r="BH215" s="27"/>
      <c r="BI215" s="74"/>
      <c r="BJ215" s="19">
        <f>BJ214+$BK$41</f>
        <v>79.119999999999905</v>
      </c>
      <c r="BK215" s="25"/>
      <c r="BL215" s="26"/>
      <c r="BM215" s="25"/>
      <c r="BN215" s="27"/>
      <c r="BO215" s="74"/>
      <c r="BP215" s="19">
        <f>BP214+$BK$41</f>
        <v>79.119999999999905</v>
      </c>
      <c r="BQ215" s="25">
        <f>BQ214+BR215*$BQ$41</f>
        <v>49.980283475888704</v>
      </c>
      <c r="BR215" s="26">
        <f>-$BS$35*BQ214*BS214</f>
        <v>-5.49303706934531E-2</v>
      </c>
      <c r="BS215" s="25">
        <f>BS214+BT215*$BQ$41</f>
        <v>2.4879645028679193E-2</v>
      </c>
      <c r="BT215" s="27">
        <f>$BS$35*BQ214*BS214-$BS$36*BS214</f>
        <v>4.1453049652204949E-2</v>
      </c>
      <c r="BU215" s="100"/>
      <c r="BV215" s="19">
        <f>BV214+$BK$41</f>
        <v>79.119999999999905</v>
      </c>
      <c r="BW215" s="25">
        <f>BW214+BX215*$BQ$41</f>
        <v>49.980283475888704</v>
      </c>
      <c r="BX215" s="26">
        <f>-$BS$35*BW214*BY214</f>
        <v>-5.49303706934531E-2</v>
      </c>
      <c r="BY215" s="25">
        <f>BY214+BZ215*$BQ$41</f>
        <v>2.4879645028679193E-2</v>
      </c>
      <c r="BZ215" s="27">
        <f>$BS$35*BW214*BY214-$BS$36*BY214</f>
        <v>4.1453049652204949E-2</v>
      </c>
      <c r="CA215" s="33"/>
      <c r="CB215" s="21">
        <f>CB214+$AA$41</f>
        <v>154.80000000000049</v>
      </c>
      <c r="CC215" s="64">
        <f>AC218</f>
        <v>2.614476890015455E-11</v>
      </c>
      <c r="CD215" s="64">
        <f>AI218</f>
        <v>1.1877265231566899E-3</v>
      </c>
      <c r="CE215" s="64">
        <f>AO218</f>
        <v>0.11948018151798051</v>
      </c>
      <c r="CF215" s="25">
        <f>AU218</f>
        <v>3.0249466572138521</v>
      </c>
      <c r="CG215" s="63">
        <f>BA218</f>
        <v>17.069926980813172</v>
      </c>
      <c r="CH215" s="63">
        <f>BG218</f>
        <v>0</v>
      </c>
      <c r="CI215" s="63">
        <f>BM218</f>
        <v>0</v>
      </c>
      <c r="CJ215" s="63">
        <f>BS218</f>
        <v>4.2976792759670507E-2</v>
      </c>
      <c r="CK215" s="64">
        <f>SUM(CC215:CJ215)</f>
        <v>20.258518338853978</v>
      </c>
      <c r="CL215" s="75">
        <f>P70</f>
        <v>44249</v>
      </c>
    </row>
    <row r="216" spans="2:90" x14ac:dyDescent="0.65">
      <c r="B216" s="45">
        <v>44070</v>
      </c>
      <c r="C216" s="39">
        <f t="shared" si="73"/>
        <v>846</v>
      </c>
      <c r="D216" s="47">
        <v>64668</v>
      </c>
      <c r="E216" s="52">
        <f t="shared" si="69"/>
        <v>4.6277372262773724E-2</v>
      </c>
      <c r="F216" s="39">
        <f t="shared" si="71"/>
        <v>20617</v>
      </c>
      <c r="G216" s="47">
        <v>1397400</v>
      </c>
      <c r="H216" s="47">
        <f t="shared" si="72"/>
        <v>17</v>
      </c>
      <c r="I216" s="47">
        <v>1226</v>
      </c>
      <c r="J216" s="53">
        <f t="shared" si="67"/>
        <v>1.8958371992330057E-2</v>
      </c>
      <c r="Y216" s="48"/>
      <c r="Z216" s="51">
        <f>Z215+$AA$41</f>
        <v>155.7000000000005</v>
      </c>
      <c r="AA216" s="25">
        <f>AA215+AB216*$AA$41</f>
        <v>18.138706446804143</v>
      </c>
      <c r="AB216" s="26">
        <f>-$AC$35*AA215*AC215</f>
        <v>-1.3243873544460973E-11</v>
      </c>
      <c r="AC216" s="25">
        <f>AC215+AD216*$AA$41</f>
        <v>3.9567617899628535E-11</v>
      </c>
      <c r="AD216" s="27">
        <f>$AC$35*AA215*AC215-$AC$36*AC215</f>
        <v>-1.0120744801691411E-11</v>
      </c>
      <c r="AE216" s="33"/>
      <c r="AF216" s="51">
        <f>AF215+$AG$41</f>
        <v>64.009999999999806</v>
      </c>
      <c r="AG216" s="80">
        <f>AG215+AH216*$AG$41</f>
        <v>6.9277532951767578</v>
      </c>
      <c r="AH216" s="26">
        <f>-$AI$35*AG215*AI215</f>
        <v>-2.5362475349947113E-4</v>
      </c>
      <c r="AI216" s="25">
        <f>AI215+AJ216*$AG$41</f>
        <v>1.5339876446449476E-3</v>
      </c>
      <c r="AJ216" s="27">
        <f>$AI$35*AG215*AI215-$AI$36*AI215</f>
        <v>-5.6572986258764568E-4</v>
      </c>
      <c r="AK216" s="36"/>
      <c r="AL216" s="51">
        <f>AL215+$AM$41</f>
        <v>86.5</v>
      </c>
      <c r="AM216" s="25">
        <f>AM215+AN216*$AM$41</f>
        <v>29.736382893126258</v>
      </c>
      <c r="AN216" s="26">
        <f>-$AO$35*AM215*AO215</f>
        <v>-8.2879572167979629E-2</v>
      </c>
      <c r="AO216" s="25">
        <f>AO215+AP216*$AM$41</f>
        <v>0.14194657839183628</v>
      </c>
      <c r="AP216" s="27">
        <f>$AO$35*AM215*AO215-$AO$36*AO215</f>
        <v>-2.5358511855855012E-2</v>
      </c>
      <c r="AQ216" s="5"/>
      <c r="AR216" s="51">
        <f>AR215+$AS$41</f>
        <v>41.519999999999989</v>
      </c>
      <c r="AS216" s="25">
        <f>AS215+AT216*$AS$41</f>
        <v>3.9526008244646329</v>
      </c>
      <c r="AT216" s="26">
        <f>-$AU$35*AS215*AU215</f>
        <v>-0.41370148076354374</v>
      </c>
      <c r="AU216" s="25">
        <f>AU215+AV216*$AS$41</f>
        <v>3.6021341834138161</v>
      </c>
      <c r="AV216" s="27">
        <f>$AU$35*AS215*AU215-$AU$36*AU215</f>
        <v>-1.3534292620769883</v>
      </c>
      <c r="AW216" s="30"/>
      <c r="AX216" s="19">
        <f>AX215+$AS$41</f>
        <v>41.519999999999989</v>
      </c>
      <c r="AY216" s="25">
        <f>AY215+AZ216*$AY$41</f>
        <v>6.1404767964124862E-2</v>
      </c>
      <c r="AZ216" s="26">
        <f>-$BA$35*AY215*BA215</f>
        <v>-0.13009674720700298</v>
      </c>
      <c r="BA216" s="25">
        <f>BA215+BB216*$AY$41</f>
        <v>19.791860891181891</v>
      </c>
      <c r="BB216" s="27">
        <f>$BA$35*AY215*BA215-$BA$36*BA215</f>
        <v>-8.3907840617087857</v>
      </c>
      <c r="BC216" s="36"/>
      <c r="BD216" s="19">
        <f>BD215+$BE$41</f>
        <v>34.599999999999952</v>
      </c>
      <c r="BE216" s="25"/>
      <c r="BF216" s="26"/>
      <c r="BG216" s="25"/>
      <c r="BH216" s="27"/>
      <c r="BI216" s="74"/>
      <c r="BJ216" s="19">
        <f>BJ215+$BK$41</f>
        <v>79.579999999999899</v>
      </c>
      <c r="BK216" s="25"/>
      <c r="BL216" s="26"/>
      <c r="BM216" s="25"/>
      <c r="BN216" s="27"/>
      <c r="BO216" s="74"/>
      <c r="BP216" s="19">
        <f>BP215+$BK$41</f>
        <v>79.579999999999899</v>
      </c>
      <c r="BQ216" s="25">
        <f>BQ215+BR216*$BQ$41</f>
        <v>49.97369296981875</v>
      </c>
      <c r="BR216" s="26">
        <f>-$BS$35*BQ215*BS215</f>
        <v>-6.5905060699582171E-2</v>
      </c>
      <c r="BS216" s="25">
        <f>BS215+BT216*$BQ$41</f>
        <v>2.9852974171773263E-2</v>
      </c>
      <c r="BT216" s="27">
        <f>$BS$35*BQ215*BS215-$BS$36*BS215</f>
        <v>4.9733291430940699E-2</v>
      </c>
      <c r="BU216" s="100"/>
      <c r="BV216" s="19">
        <f>BV215+$BK$41</f>
        <v>79.579999999999899</v>
      </c>
      <c r="BW216" s="25">
        <f>BW215+BX216*$BQ$41</f>
        <v>49.97369296981875</v>
      </c>
      <c r="BX216" s="26">
        <f>-$BS$35*BW215*BY215</f>
        <v>-6.5905060699582171E-2</v>
      </c>
      <c r="BY216" s="25">
        <f>BY215+BZ216*$BQ$41</f>
        <v>2.9852974171773263E-2</v>
      </c>
      <c r="BZ216" s="27">
        <f>$BS$35*BW215*BY215-$BS$36*BY215</f>
        <v>4.9733291430940699E-2</v>
      </c>
      <c r="CA216" s="33"/>
      <c r="CB216" s="21">
        <f>CB215+$AA$41</f>
        <v>155.7000000000005</v>
      </c>
      <c r="CC216" s="64">
        <f>AC219</f>
        <v>2.1252364625973994E-11</v>
      </c>
      <c r="CD216" s="64">
        <f>AI219</f>
        <v>1.0451131553429961E-3</v>
      </c>
      <c r="CE216" s="64">
        <f>AO219</f>
        <v>0.10956000628270211</v>
      </c>
      <c r="CF216" s="25">
        <f>AU219</f>
        <v>2.7696807272908002</v>
      </c>
      <c r="CG216" s="63">
        <f>BA219</f>
        <v>15.848585974600846</v>
      </c>
      <c r="CH216" s="63">
        <f>BG219</f>
        <v>0</v>
      </c>
      <c r="CI216" s="63">
        <f>BM219</f>
        <v>0</v>
      </c>
      <c r="CJ216" s="63">
        <f>BS219</f>
        <v>5.1562197558330275E-2</v>
      </c>
      <c r="CK216" s="64">
        <f>SUM(CC216:CJ216)</f>
        <v>18.780434018909272</v>
      </c>
      <c r="CL216" s="36"/>
    </row>
    <row r="217" spans="2:90" x14ac:dyDescent="0.65">
      <c r="B217" s="45">
        <v>44071</v>
      </c>
      <c r="C217" s="39">
        <f t="shared" si="73"/>
        <v>905</v>
      </c>
      <c r="D217" s="47">
        <v>65573</v>
      </c>
      <c r="E217" s="52">
        <f t="shared" si="69"/>
        <v>4.6159022771540534E-2</v>
      </c>
      <c r="F217" s="39">
        <f t="shared" si="71"/>
        <v>23189</v>
      </c>
      <c r="G217" s="47">
        <v>1420589</v>
      </c>
      <c r="H217" s="47">
        <f t="shared" si="72"/>
        <v>12</v>
      </c>
      <c r="I217" s="47">
        <v>1238</v>
      </c>
      <c r="J217" s="53">
        <f t="shared" si="67"/>
        <v>1.8879721836731582E-2</v>
      </c>
      <c r="Y217" s="48"/>
      <c r="Z217" s="51">
        <f>Z216+$AA$41</f>
        <v>156.60000000000051</v>
      </c>
      <c r="AA217" s="25">
        <f>AA216+AB217*$AA$41</f>
        <v>18.138706446794455</v>
      </c>
      <c r="AB217" s="26">
        <f>-$AC$35*AA216*AC216</f>
        <v>-1.0765581088210126E-11</v>
      </c>
      <c r="AC217" s="25">
        <f>AC216+AD217*$AA$41</f>
        <v>3.2163429946378125E-11</v>
      </c>
      <c r="AD217" s="27">
        <f>$AC$35*AA216*AC216-$AC$36*AC216</f>
        <v>-8.2268755036115687E-12</v>
      </c>
      <c r="AE217" s="33"/>
      <c r="AF217" s="51">
        <f>AF216+$AG$41</f>
        <v>64.379999999999811</v>
      </c>
      <c r="AG217" s="80">
        <f>AG216+AH217*$AG$41</f>
        <v>6.9276707227033087</v>
      </c>
      <c r="AH217" s="26">
        <f>-$AI$35*AG216*AI216</f>
        <v>-2.2316884715893885E-4</v>
      </c>
      <c r="AI217" s="25">
        <f>AI216+AJ217*$AG$41</f>
        <v>1.3497996666899986E-3</v>
      </c>
      <c r="AJ217" s="27">
        <f>$AI$35*AG216*AI216-$AI$36*AI216</f>
        <v>-4.9780534582418649E-4</v>
      </c>
      <c r="AK217" s="36"/>
      <c r="AL217" s="51">
        <f>AL216+$AM$41</f>
        <v>87</v>
      </c>
      <c r="AM217" s="25">
        <f>AM216+AN217*$AM$41</f>
        <v>29.6983940928774</v>
      </c>
      <c r="AN217" s="26">
        <f>-$AO$35*AM216*AO216</f>
        <v>-7.5977600497718498E-2</v>
      </c>
      <c r="AO217" s="25">
        <f>AO216+AP217*$AM$41</f>
        <v>0.13025407620355284</v>
      </c>
      <c r="AP217" s="27">
        <f>$AO$35*AM216*AO216-$AO$36*AO216</f>
        <v>-2.338500437656689E-2</v>
      </c>
      <c r="AQ217" s="5"/>
      <c r="AR217" s="51">
        <f>AR216+$AS$41</f>
        <v>41.759999999999991</v>
      </c>
      <c r="AS217" s="25">
        <f>AS216+AT217*$AS$41</f>
        <v>3.8637569615551044</v>
      </c>
      <c r="AT217" s="26">
        <f>-$AU$35*AS216*AU216</f>
        <v>-0.37018276212303586</v>
      </c>
      <c r="AU217" s="25">
        <f>AU216+AV217*$AS$41</f>
        <v>3.3019475545146526</v>
      </c>
      <c r="AV217" s="27">
        <f>$AU$35*AS216*AU216-$AU$36*AU216</f>
        <v>-1.2507776204131815</v>
      </c>
      <c r="AW217" s="30"/>
      <c r="AX217" s="19">
        <f>AX216+$AS$41</f>
        <v>41.759999999999991</v>
      </c>
      <c r="AY217" s="25">
        <f>AY216+AZ217*$AY$41</f>
        <v>4.565429041633251E-2</v>
      </c>
      <c r="AZ217" s="26">
        <f>-$BA$35*AY216*BA216</f>
        <v>-8.7502653043290829E-2</v>
      </c>
      <c r="BA217" s="25">
        <f>BA216+BB217*$AY$41</f>
        <v>18.382597384564587</v>
      </c>
      <c r="BB217" s="27">
        <f>$BA$35*AY216*BA216-$BA$36*BA216</f>
        <v>-7.8292417034294655</v>
      </c>
      <c r="BC217" s="36"/>
      <c r="BD217" s="19">
        <f>BD216+$BE$41</f>
        <v>34.799999999999955</v>
      </c>
      <c r="BE217" s="25"/>
      <c r="BF217" s="26"/>
      <c r="BG217" s="25"/>
      <c r="BH217" s="27"/>
      <c r="BI217" s="74"/>
      <c r="BJ217" s="19">
        <f>BJ216+$BK$41</f>
        <v>80.039999999999893</v>
      </c>
      <c r="BK217" s="25"/>
      <c r="BL217" s="26"/>
      <c r="BM217" s="25"/>
      <c r="BN217" s="27"/>
      <c r="BO217" s="74"/>
      <c r="BP217" s="19">
        <f>BP216+$BK$41</f>
        <v>80.039999999999893</v>
      </c>
      <c r="BQ217" s="25">
        <f>BQ216+BR217*$BQ$41</f>
        <v>49.96578609398162</v>
      </c>
      <c r="BR217" s="26">
        <f>-$BS$35*BQ216*BS216</f>
        <v>-7.9068758371294692E-2</v>
      </c>
      <c r="BS217" s="25">
        <f>BS216+BT217*$BQ$41</f>
        <v>3.5819406687737469E-2</v>
      </c>
      <c r="BT217" s="27">
        <f>$BS$35*BQ216*BS216-$BS$36*BS216</f>
        <v>5.9664325159642068E-2</v>
      </c>
      <c r="BU217" s="100"/>
      <c r="BV217" s="19">
        <f>BV216+$BK$41</f>
        <v>80.039999999999893</v>
      </c>
      <c r="BW217" s="25">
        <f>BW216+BX217*$BQ$41</f>
        <v>49.96578609398162</v>
      </c>
      <c r="BX217" s="26">
        <f>-$BS$35*BW216*BY216</f>
        <v>-7.9068758371294692E-2</v>
      </c>
      <c r="BY217" s="25">
        <f>BY216+BZ217*$BQ$41</f>
        <v>3.5819406687737469E-2</v>
      </c>
      <c r="BZ217" s="27">
        <f>$BS$35*BW216*BY216-$BS$36*BY216</f>
        <v>5.9664325159642068E-2</v>
      </c>
      <c r="CA217" s="33"/>
      <c r="CB217" s="21">
        <f>CB216+$AA$41</f>
        <v>156.60000000000051</v>
      </c>
      <c r="CC217" s="64">
        <f>AC220</f>
        <v>1.7275463551434675E-11</v>
      </c>
      <c r="CD217" s="64">
        <f>AI220</f>
        <v>9.1962322096107621E-4</v>
      </c>
      <c r="CE217" s="64">
        <f>AO220</f>
        <v>0.10043202866268588</v>
      </c>
      <c r="CF217" s="25">
        <f>AU220</f>
        <v>2.5347214211037117</v>
      </c>
      <c r="CG217" s="63">
        <f>BA220</f>
        <v>14.713050763961947</v>
      </c>
      <c r="CH217" s="63">
        <f>BG220</f>
        <v>0</v>
      </c>
      <c r="CI217" s="63">
        <f>BM220</f>
        <v>0</v>
      </c>
      <c r="CJ217" s="63">
        <f>BS220</f>
        <v>6.1859585250659918E-2</v>
      </c>
      <c r="CK217" s="64">
        <f>SUM(CC217:CJ217)</f>
        <v>17.410983422217239</v>
      </c>
      <c r="CL217" s="36"/>
    </row>
    <row r="218" spans="2:90" x14ac:dyDescent="0.65">
      <c r="B218" s="45">
        <v>44072</v>
      </c>
      <c r="C218" s="39">
        <f t="shared" si="73"/>
        <v>850</v>
      </c>
      <c r="D218" s="47">
        <v>66423</v>
      </c>
      <c r="E218" s="52">
        <f t="shared" si="69"/>
        <v>4.610063949429008E-2</v>
      </c>
      <c r="F218" s="39">
        <f t="shared" si="71"/>
        <v>20237</v>
      </c>
      <c r="G218" s="47">
        <v>1440826</v>
      </c>
      <c r="H218" s="47">
        <f t="shared" si="72"/>
        <v>17</v>
      </c>
      <c r="I218" s="47">
        <v>1255</v>
      </c>
      <c r="J218" s="53">
        <f t="shared" si="67"/>
        <v>1.889405778119025E-2</v>
      </c>
      <c r="Y218" s="48"/>
      <c r="Z218" s="51">
        <f>Z217+$AA$41</f>
        <v>157.50000000000051</v>
      </c>
      <c r="AA218" s="25">
        <f>AA217+AB218*$AA$41</f>
        <v>18.138706446786578</v>
      </c>
      <c r="AB218" s="26">
        <f>-$AC$35*AA217*AC217</f>
        <v>-8.7510452117908599E-12</v>
      </c>
      <c r="AC218" s="25">
        <f>AC217+AD218*$AA$41</f>
        <v>2.614476890015455E-11</v>
      </c>
      <c r="AD218" s="27">
        <f>$AC$35*AA217*AC217-$AC$36*AC217</f>
        <v>-6.6874011624706385E-12</v>
      </c>
      <c r="AE218" s="33"/>
      <c r="AF218" s="51">
        <f>AF217+$AG$41</f>
        <v>64.749999999999815</v>
      </c>
      <c r="AG218" s="80">
        <f>AG217+AH218*$AG$41</f>
        <v>6.9275980656848049</v>
      </c>
      <c r="AH218" s="26">
        <f>-$AI$35*AG217*AI217</f>
        <v>-1.9637032028130277E-4</v>
      </c>
      <c r="AI218" s="25">
        <f>AI217+AJ218*$AG$41</f>
        <v>1.1877265231566899E-3</v>
      </c>
      <c r="AJ218" s="27">
        <f>$AI$35*AG217*AI217-$AI$36*AI217</f>
        <v>-4.3803552306299659E-4</v>
      </c>
      <c r="AK218" s="36"/>
      <c r="AL218" s="51">
        <f>AL217+$AM$41</f>
        <v>87.5</v>
      </c>
      <c r="AM218" s="25">
        <f>AM217+AN218*$AM$41</f>
        <v>29.663579060891728</v>
      </c>
      <c r="AN218" s="26">
        <f>-$AO$35*AM217*AO217</f>
        <v>-6.9630063971342318E-2</v>
      </c>
      <c r="AO218" s="25">
        <f>AO217+AP218*$AM$41</f>
        <v>0.11948018151798051</v>
      </c>
      <c r="AP218" s="27">
        <f>$AO$35*AM217*AO217-$AO$36*AO217</f>
        <v>-2.1547789371144668E-2</v>
      </c>
      <c r="AQ218" s="5"/>
      <c r="AR218" s="51">
        <f>AR217+$AS$41</f>
        <v>41.999999999999993</v>
      </c>
      <c r="AS218" s="25">
        <f>AS217+AT218*$AS$41</f>
        <v>3.7841475229683224</v>
      </c>
      <c r="AT218" s="26">
        <f>-$AU$35*AS217*AU217</f>
        <v>-0.33170599411159191</v>
      </c>
      <c r="AU218" s="25">
        <f>AU217+AV218*$AS$41</f>
        <v>3.0249466572138521</v>
      </c>
      <c r="AV218" s="27">
        <f>$AU$35*AS217*AU217-$AU$36*AU217</f>
        <v>-1.1541704054200019</v>
      </c>
      <c r="AW218" s="30"/>
      <c r="AX218" s="19">
        <f>AX217+$AS$41</f>
        <v>41.999999999999993</v>
      </c>
      <c r="AY218" s="25">
        <f>AY217+AZ218*$AY$41</f>
        <v>3.4777682479098029E-2</v>
      </c>
      <c r="AZ218" s="26">
        <f>-$BA$35*AY217*BA217</f>
        <v>-6.0425599651302675E-2</v>
      </c>
      <c r="BA218" s="25">
        <f>BA217+BB218*$AY$41</f>
        <v>17.069926980813172</v>
      </c>
      <c r="BB218" s="27">
        <f>$BA$35*AY217*BA217-$BA$36*BA217</f>
        <v>-7.2926133541745326</v>
      </c>
      <c r="BC218" s="36"/>
      <c r="BD218" s="19">
        <f>BD217+$BE$41</f>
        <v>34.999999999999957</v>
      </c>
      <c r="BE218" s="25"/>
      <c r="BF218" s="26"/>
      <c r="BG218" s="25"/>
      <c r="BH218" s="27"/>
      <c r="BI218" s="74"/>
      <c r="BJ218" s="19">
        <f>BJ217+$BK$41</f>
        <v>80.499999999999886</v>
      </c>
      <c r="BK218" s="25"/>
      <c r="BL218" s="26"/>
      <c r="BM218" s="25"/>
      <c r="BN218" s="27"/>
      <c r="BO218" s="74"/>
      <c r="BP218" s="19">
        <f>BP217+$BK$41</f>
        <v>80.499999999999886</v>
      </c>
      <c r="BQ218" s="25">
        <f>BQ217+BR218*$BQ$41</f>
        <v>49.956300446474984</v>
      </c>
      <c r="BR218" s="26">
        <f>-$BS$35*BQ217*BS217</f>
        <v>-9.4856475066359733E-2</v>
      </c>
      <c r="BS218" s="25">
        <f>BS217+BT218*$BQ$41</f>
        <v>4.2976792759670507E-2</v>
      </c>
      <c r="BT218" s="27">
        <f>$BS$35*BQ217*BS217-$BS$36*BS217</f>
        <v>7.1573860719330376E-2</v>
      </c>
      <c r="BU218" s="100"/>
      <c r="BV218" s="19">
        <f>BV217+$BK$41</f>
        <v>80.499999999999886</v>
      </c>
      <c r="BW218" s="25">
        <f>BW217+BX218*$BQ$41</f>
        <v>49.956300446474984</v>
      </c>
      <c r="BX218" s="26">
        <f>-$BS$35*BW217*BY217</f>
        <v>-9.4856475066359733E-2</v>
      </c>
      <c r="BY218" s="25">
        <f>BY217+BZ218*$BQ$41</f>
        <v>4.2976792759670507E-2</v>
      </c>
      <c r="BZ218" s="27">
        <f>$BS$35*BW217*BY217-$BS$36*BY217</f>
        <v>7.1573860719330376E-2</v>
      </c>
      <c r="CA218" s="33"/>
      <c r="CB218" s="21">
        <f>CB217+$AA$41</f>
        <v>157.50000000000051</v>
      </c>
      <c r="CC218" s="64">
        <f>AC221</f>
        <v>1.4042749885449257E-11</v>
      </c>
      <c r="CD218" s="64">
        <f>AI221</f>
        <v>8.092008450021217E-4</v>
      </c>
      <c r="CE218" s="64">
        <f>AO221</f>
        <v>9.2038137477055332E-2</v>
      </c>
      <c r="CF218" s="25">
        <f>AU221</f>
        <v>2.3186794360266827</v>
      </c>
      <c r="CG218" s="63">
        <f>BA221</f>
        <v>13.657814751345359</v>
      </c>
      <c r="CH218" s="63">
        <f>BG221</f>
        <v>0</v>
      </c>
      <c r="CI218" s="63">
        <f>BM221</f>
        <v>0</v>
      </c>
      <c r="CJ218" s="63">
        <f>BS221</f>
        <v>7.4208969630387658E-2</v>
      </c>
      <c r="CK218" s="64">
        <f>SUM(CC218:CJ218)</f>
        <v>16.14355049533853</v>
      </c>
      <c r="CL218" s="75">
        <f>P71</f>
        <v>44256</v>
      </c>
    </row>
    <row r="219" spans="2:90" x14ac:dyDescent="0.65">
      <c r="B219" s="45">
        <v>44073</v>
      </c>
      <c r="C219" s="39">
        <f t="shared" si="73"/>
        <v>841</v>
      </c>
      <c r="D219" s="47">
        <v>67264</v>
      </c>
      <c r="E219" s="52">
        <f t="shared" si="69"/>
        <v>4.6210179924567704E-2</v>
      </c>
      <c r="F219" s="39">
        <f t="shared" si="71"/>
        <v>14784</v>
      </c>
      <c r="G219" s="47">
        <v>1455610</v>
      </c>
      <c r="H219" s="47">
        <f t="shared" si="72"/>
        <v>9</v>
      </c>
      <c r="I219" s="47">
        <v>1264</v>
      </c>
      <c r="J219" s="53">
        <f t="shared" si="67"/>
        <v>1.879162702188392E-2</v>
      </c>
      <c r="Y219" s="48"/>
      <c r="Z219" s="51">
        <f>Z218+$AA$41</f>
        <v>158.40000000000052</v>
      </c>
      <c r="AA219" s="25">
        <f>AA218+AB219*$AA$41</f>
        <v>18.138706446780176</v>
      </c>
      <c r="AB219" s="26">
        <f>-$AC$35*AA218*AC218</f>
        <v>-7.1134843229846788E-12</v>
      </c>
      <c r="AC219" s="25">
        <f>AC218+AD219*$AA$41</f>
        <v>2.1252364625973994E-11</v>
      </c>
      <c r="AD219" s="27">
        <f>$AC$35*AA218*AC218-$AC$36*AC218</f>
        <v>-5.4360047490895054E-12</v>
      </c>
      <c r="AE219" s="33"/>
      <c r="AF219" s="51">
        <f>AF218+$AG$41</f>
        <v>65.11999999999982</v>
      </c>
      <c r="AG219" s="80">
        <f>AG218+AH219*$AG$41</f>
        <v>6.9275341334102416</v>
      </c>
      <c r="AH219" s="26">
        <f>-$AI$35*AG218*AI218</f>
        <v>-1.7278993125203931E-4</v>
      </c>
      <c r="AI219" s="25">
        <f>AI218+AJ219*$AG$41</f>
        <v>1.0451131553429961E-3</v>
      </c>
      <c r="AJ219" s="27">
        <f>$AI$35*AG218*AI218-$AI$36*AI218</f>
        <v>-3.8544153463160492E-4</v>
      </c>
      <c r="AK219" s="36"/>
      <c r="AL219" s="51">
        <f>AL218+$AM$41</f>
        <v>88</v>
      </c>
      <c r="AM219" s="25">
        <f>AM218+AN219*$AM$41</f>
        <v>29.631681172595712</v>
      </c>
      <c r="AN219" s="26">
        <f>-$AO$35*AM218*AO218</f>
        <v>-6.3795776592029563E-2</v>
      </c>
      <c r="AO219" s="25">
        <f>AO218+AP219*$AM$41</f>
        <v>0.10956000628270211</v>
      </c>
      <c r="AP219" s="27">
        <f>$AO$35*AM218*AO218-$AO$36*AO218</f>
        <v>-1.9840350470556795E-2</v>
      </c>
      <c r="AQ219" s="5"/>
      <c r="AR219" s="51">
        <f>AR218+$AS$41</f>
        <v>42.239999999999995</v>
      </c>
      <c r="AS219" s="25">
        <f>AS218+AT219*$AS$41</f>
        <v>3.712719213912278</v>
      </c>
      <c r="AT219" s="26">
        <f>-$AU$35*AS218*AU218</f>
        <v>-0.29761795440018474</v>
      </c>
      <c r="AU219" s="25">
        <f>AU218+AV219*$AS$41</f>
        <v>2.7696807272908002</v>
      </c>
      <c r="AV219" s="27">
        <f>$AU$35*AS218*AU218-$AU$36*AU218</f>
        <v>-1.0636080413460489</v>
      </c>
      <c r="AW219" s="30"/>
      <c r="AX219" s="19">
        <f>AX218+$AS$41</f>
        <v>42.239999999999995</v>
      </c>
      <c r="AY219" s="25">
        <f>AY218+AZ219*$AY$41</f>
        <v>2.7083946072875818E-2</v>
      </c>
      <c r="AZ219" s="26">
        <f>-$BA$35*AY218*BA218</f>
        <v>-4.2742980034567842E-2</v>
      </c>
      <c r="BA219" s="25">
        <f>BA218+BB219*$AY$41</f>
        <v>15.848585974600846</v>
      </c>
      <c r="BB219" s="27">
        <f>$BA$35*AY218*BA218-$BA$36*BA218</f>
        <v>-6.7852278122907013</v>
      </c>
      <c r="BC219" s="36"/>
      <c r="BD219" s="19">
        <f>BD218+$BE$41</f>
        <v>35.19999999999996</v>
      </c>
      <c r="BE219" s="25"/>
      <c r="BF219" s="26"/>
      <c r="BG219" s="25"/>
      <c r="BH219" s="27"/>
      <c r="BI219" s="74"/>
      <c r="BJ219" s="19">
        <f>BJ218+$BK$41</f>
        <v>80.95999999999988</v>
      </c>
      <c r="BK219" s="25"/>
      <c r="BL219" s="26"/>
      <c r="BM219" s="25"/>
      <c r="BN219" s="27"/>
      <c r="BO219" s="74"/>
      <c r="BP219" s="19">
        <f>BP218+$BK$41</f>
        <v>80.95999999999988</v>
      </c>
      <c r="BQ219" s="25">
        <f>BQ218+BR219*$BQ$41</f>
        <v>49.944921550146944</v>
      </c>
      <c r="BR219" s="26">
        <f>-$BS$35*BQ218*BS218</f>
        <v>-0.1137889632803835</v>
      </c>
      <c r="BS219" s="25">
        <f>BS218+BT219*$BQ$41</f>
        <v>5.1562197558330275E-2</v>
      </c>
      <c r="BT219" s="27">
        <f>$BS$35*BQ218*BS218-$BS$36*BS218</f>
        <v>8.5854047986597667E-2</v>
      </c>
      <c r="BU219" s="100"/>
      <c r="BV219" s="19">
        <f>BV218+$BK$41</f>
        <v>80.95999999999988</v>
      </c>
      <c r="BW219" s="25">
        <f>BW218+BX219*$BQ$41</f>
        <v>49.944921550146944</v>
      </c>
      <c r="BX219" s="26">
        <f>-$BS$35*BW218*BY218</f>
        <v>-0.1137889632803835</v>
      </c>
      <c r="BY219" s="25">
        <f>BY218+BZ219*$BQ$41</f>
        <v>5.1562197558330275E-2</v>
      </c>
      <c r="BZ219" s="27">
        <f>$BS$35*BW218*BY218-$BS$36*BY218</f>
        <v>8.5854047986597667E-2</v>
      </c>
      <c r="CA219" s="33"/>
      <c r="CB219" s="21">
        <f>CB218+$AA$41</f>
        <v>158.40000000000052</v>
      </c>
      <c r="CC219" s="64">
        <f>AC222</f>
        <v>1.1414965726282609E-11</v>
      </c>
      <c r="CD219" s="64">
        <f>AI222</f>
        <v>7.1203695862766508E-4</v>
      </c>
      <c r="CE219" s="64">
        <f>AO222</f>
        <v>8.4323625271861213E-2</v>
      </c>
      <c r="CF219" s="25">
        <f>AU222</f>
        <v>2.1202164131811987</v>
      </c>
      <c r="CG219" s="63">
        <f>BA222</f>
        <v>12.677535047572514</v>
      </c>
      <c r="CH219" s="63">
        <f>BG222</f>
        <v>0</v>
      </c>
      <c r="CI219" s="63">
        <f>BM222</f>
        <v>0</v>
      </c>
      <c r="CJ219" s="63">
        <f>BS222</f>
        <v>8.9017294013960829E-2</v>
      </c>
      <c r="CK219" s="64">
        <f>SUM(CC219:CJ219)</f>
        <v>14.971804417009576</v>
      </c>
      <c r="CL219" s="36"/>
    </row>
    <row r="220" spans="2:90" x14ac:dyDescent="0.65">
      <c r="B220" s="45">
        <v>44074</v>
      </c>
      <c r="C220" s="39">
        <f t="shared" si="73"/>
        <v>601</v>
      </c>
      <c r="D220" s="47">
        <v>67865</v>
      </c>
      <c r="E220" s="52">
        <f t="shared" si="69"/>
        <v>4.6256914851560735E-2</v>
      </c>
      <c r="F220" s="39">
        <f t="shared" si="71"/>
        <v>11522</v>
      </c>
      <c r="G220" s="47">
        <v>1467132</v>
      </c>
      <c r="H220" s="47">
        <f t="shared" si="72"/>
        <v>15</v>
      </c>
      <c r="I220" s="47">
        <v>1279</v>
      </c>
      <c r="J220" s="53">
        <f t="shared" si="67"/>
        <v>1.8846238856553451E-2</v>
      </c>
      <c r="Y220" s="48"/>
      <c r="Z220" s="51">
        <f>Z219+$AA$41</f>
        <v>159.30000000000052</v>
      </c>
      <c r="AA220" s="25">
        <f>AA219+AB220*$AA$41</f>
        <v>18.138706446774972</v>
      </c>
      <c r="AB220" s="26">
        <f>-$AC$35*AA219*AC219</f>
        <v>-5.7823560487571617E-12</v>
      </c>
      <c r="AC220" s="25">
        <f>AC219+AD220*$AA$41</f>
        <v>1.7275463551434675E-11</v>
      </c>
      <c r="AD220" s="27">
        <f>$AC$35*AA219*AC219-$AC$36*AC219</f>
        <v>-4.4187789717103549E-12</v>
      </c>
      <c r="AE220" s="33"/>
      <c r="AF220" s="51">
        <f>AF219+$AG$41</f>
        <v>65.489999999999824</v>
      </c>
      <c r="AG220" s="80">
        <f>AG219+AH220*$AG$41</f>
        <v>6.9274778781669095</v>
      </c>
      <c r="AH220" s="26">
        <f>-$AI$35*AG219*AI219</f>
        <v>-1.520411981952084E-4</v>
      </c>
      <c r="AI220" s="25">
        <f>AI219+AJ220*$AG$41</f>
        <v>9.1962322096107621E-4</v>
      </c>
      <c r="AJ220" s="27">
        <f>$AI$35*AG219*AI219-$AI$36*AI219</f>
        <v>-3.3916198481599973E-4</v>
      </c>
      <c r="AK220" s="36"/>
      <c r="AL220" s="51">
        <f>AL219+$AM$41</f>
        <v>88.5</v>
      </c>
      <c r="AM220" s="25">
        <f>AM219+AN220*$AM$41</f>
        <v>29.602463148016781</v>
      </c>
      <c r="AN220" s="26">
        <f>-$AO$35*AM219*AO219</f>
        <v>-5.8436049157859014E-2</v>
      </c>
      <c r="AO220" s="25">
        <f>AO219+AP220*$AM$41</f>
        <v>0.10043202866268588</v>
      </c>
      <c r="AP220" s="27">
        <f>$AO$35*AM219*AO219-$AO$36*AO219</f>
        <v>-1.8255955240032463E-2</v>
      </c>
      <c r="AQ220" s="5"/>
      <c r="AR220" s="51">
        <f>AR219+$AS$41</f>
        <v>42.48</v>
      </c>
      <c r="AS220" s="25">
        <f>AS219+AT220*$AS$41</f>
        <v>3.6485530015519601</v>
      </c>
      <c r="AT220" s="26">
        <f>-$AU$35*AS219*AU219</f>
        <v>-0.26735921816799224</v>
      </c>
      <c r="AU220" s="25">
        <f>AU219+AV220*$AS$41</f>
        <v>2.5347214211037117</v>
      </c>
      <c r="AV220" s="27">
        <f>$AU$35*AS219*AU219-$AU$36*AU219</f>
        <v>-0.97899710911286797</v>
      </c>
      <c r="AW220" s="30"/>
      <c r="AX220" s="19">
        <f>AX219+$AS$41</f>
        <v>42.48</v>
      </c>
      <c r="AY220" s="25">
        <f>AY219+AZ220*$AY$41</f>
        <v>2.1520966540513987E-2</v>
      </c>
      <c r="AZ220" s="26">
        <f>-$BA$35*AY219*BA219</f>
        <v>-3.0905441846454624E-2</v>
      </c>
      <c r="BA220" s="25">
        <f>BA219+BB220*$AY$41</f>
        <v>14.713050763961947</v>
      </c>
      <c r="BB220" s="27">
        <f>$BA$35*AY219*BA219-$BA$36*BA219</f>
        <v>-6.3085289479938842</v>
      </c>
      <c r="BC220" s="36"/>
      <c r="BD220" s="19">
        <f>BD219+$BE$41</f>
        <v>35.399999999999963</v>
      </c>
      <c r="BE220" s="25"/>
      <c r="BF220" s="26"/>
      <c r="BG220" s="25"/>
      <c r="BH220" s="27"/>
      <c r="BI220" s="74"/>
      <c r="BJ220" s="19">
        <f>BJ219+$BK$41</f>
        <v>81.419999999999874</v>
      </c>
      <c r="BK220" s="25"/>
      <c r="BL220" s="26"/>
      <c r="BM220" s="25"/>
      <c r="BN220" s="27"/>
      <c r="BO220" s="74"/>
      <c r="BP220" s="19">
        <f>BP219+$BK$41</f>
        <v>81.419999999999874</v>
      </c>
      <c r="BQ220" s="25">
        <f>BQ219+BR220*$BQ$41</f>
        <v>49.931272619613324</v>
      </c>
      <c r="BR220" s="26">
        <f>-$BS$35*BQ219*BS219</f>
        <v>-0.13648930533621115</v>
      </c>
      <c r="BS220" s="25">
        <f>BS219+BT220*$BQ$41</f>
        <v>6.1859585250659918E-2</v>
      </c>
      <c r="BT220" s="27">
        <f>$BS$35*BQ219*BS219-$BS$36*BS219</f>
        <v>0.10297387692329646</v>
      </c>
      <c r="BU220" s="100"/>
      <c r="BV220" s="19">
        <f>BV219+$BK$41</f>
        <v>81.419999999999874</v>
      </c>
      <c r="BW220" s="25">
        <f>BW219+BX220*$BQ$41</f>
        <v>49.931272619613324</v>
      </c>
      <c r="BX220" s="26">
        <f>-$BS$35*BW219*BY219</f>
        <v>-0.13648930533621115</v>
      </c>
      <c r="BY220" s="25">
        <f>BY219+BZ220*$BQ$41</f>
        <v>6.1859585250659918E-2</v>
      </c>
      <c r="BZ220" s="27">
        <f>$BS$35*BW219*BY219-$BS$36*BY219</f>
        <v>0.10297387692329646</v>
      </c>
      <c r="CA220" s="33"/>
      <c r="CB220" s="21">
        <f>CB219+$AA$41</f>
        <v>159.30000000000052</v>
      </c>
      <c r="CC220" s="64">
        <f>AC223</f>
        <v>9.2789121500493494E-12</v>
      </c>
      <c r="CD220" s="64">
        <f>AI223</f>
        <v>6.2653967625652014E-4</v>
      </c>
      <c r="CE220" s="64">
        <f>AO223</f>
        <v>7.7237140570186547E-2</v>
      </c>
      <c r="CF220" s="25">
        <f>AU223</f>
        <v>1.9380530970560252</v>
      </c>
      <c r="CG220" s="63">
        <f>BA223</f>
        <v>11.767107672697456</v>
      </c>
      <c r="CH220" s="63">
        <f>BG223</f>
        <v>0.01</v>
      </c>
      <c r="CI220" s="63">
        <f>BM223</f>
        <v>0</v>
      </c>
      <c r="CJ220" s="63">
        <f>BS223</f>
        <v>0.10677134229094468</v>
      </c>
      <c r="CK220" s="64">
        <f>SUM(CC220:CJ220)</f>
        <v>13.899795792300148</v>
      </c>
      <c r="CL220" s="36"/>
    </row>
    <row r="221" spans="2:90" x14ac:dyDescent="0.65">
      <c r="B221" s="45">
        <v>44075</v>
      </c>
      <c r="C221" s="39">
        <f t="shared" si="73"/>
        <v>527</v>
      </c>
      <c r="D221" s="47">
        <v>68392</v>
      </c>
      <c r="E221" s="52">
        <f t="shared" si="69"/>
        <v>4.5870655108234543E-2</v>
      </c>
      <c r="F221" s="39">
        <f t="shared" si="71"/>
        <v>23843</v>
      </c>
      <c r="G221" s="47">
        <v>1490975</v>
      </c>
      <c r="H221" s="47">
        <f t="shared" si="72"/>
        <v>17</v>
      </c>
      <c r="I221" s="47">
        <v>1296</v>
      </c>
      <c r="J221" s="53">
        <f t="shared" si="67"/>
        <v>1.8949584746754008E-2</v>
      </c>
      <c r="Y221" s="48"/>
      <c r="Z221" s="51">
        <f>Z220+$AA$41</f>
        <v>160.20000000000053</v>
      </c>
      <c r="AA221" s="25">
        <f>AA220+AB221*$AA$41</f>
        <v>18.13870644677074</v>
      </c>
      <c r="AB221" s="26">
        <f>-$AC$35*AA220*AC220</f>
        <v>-4.7003184313715124E-12</v>
      </c>
      <c r="AC221" s="25">
        <f>AC220+AD221*$AA$41</f>
        <v>1.4042749885449257E-11</v>
      </c>
      <c r="AD221" s="27">
        <f>$AC$35*AA220*AC220-$AC$36*AC220</f>
        <v>-3.5919040733171313E-12</v>
      </c>
      <c r="AE221" s="33"/>
      <c r="AF221" s="51">
        <f>AF220+$AG$41</f>
        <v>65.859999999999829</v>
      </c>
      <c r="AG221" s="80">
        <f>AG220+AH221*$AG$41</f>
        <v>6.927428378064743</v>
      </c>
      <c r="AH221" s="26">
        <f>-$AI$35*AG220*AI220</f>
        <v>-1.3378405990858557E-4</v>
      </c>
      <c r="AI221" s="25">
        <f>AI220+AJ221*$AG$41</f>
        <v>8.092008450021217E-4</v>
      </c>
      <c r="AJ221" s="27">
        <f>$AI$35*AG220*AI220-$AI$36*AI220</f>
        <v>-2.9843885394312025E-4</v>
      </c>
      <c r="AK221" s="36"/>
      <c r="AL221" s="51">
        <f>AL220+$AM$41</f>
        <v>89</v>
      </c>
      <c r="AM221" s="25">
        <f>AM220+AN221*$AM$41</f>
        <v>29.57570582917047</v>
      </c>
      <c r="AN221" s="26">
        <f>-$AO$35*AM220*AO220</f>
        <v>-5.3514637692619021E-2</v>
      </c>
      <c r="AO221" s="25">
        <f>AO220+AP221*$AM$41</f>
        <v>9.2038137477055332E-2</v>
      </c>
      <c r="AP221" s="27">
        <f>$AO$35*AM220*AO220-$AO$36*AO220</f>
        <v>-1.6787782371261092E-2</v>
      </c>
      <c r="AQ221" s="5"/>
      <c r="AR221" s="51">
        <f>AR220+$AS$41</f>
        <v>42.72</v>
      </c>
      <c r="AS221" s="25">
        <f>AS220+AT221*$AS$41</f>
        <v>3.5908450731497883</v>
      </c>
      <c r="AT221" s="26">
        <f>-$AU$35*AS220*AU220</f>
        <v>-0.24044970167571592</v>
      </c>
      <c r="AU221" s="25">
        <f>AU220+AV221*$AS$41</f>
        <v>2.3186794360266827</v>
      </c>
      <c r="AV221" s="27">
        <f>$AU$35*AS220*AU220-$AU$36*AU220</f>
        <v>-0.90017493782095448</v>
      </c>
      <c r="AW221" s="30"/>
      <c r="AX221" s="19">
        <f>AX220+$AS$41</f>
        <v>42.72</v>
      </c>
      <c r="AY221" s="25">
        <f>AY220+AZ221*$AY$41</f>
        <v>1.7417324151840576E-2</v>
      </c>
      <c r="AZ221" s="26">
        <f>-$BA$35*AY220*BA220</f>
        <v>-2.279801327040783E-2</v>
      </c>
      <c r="BA221" s="25">
        <f>BA220+BB221*$AY$41</f>
        <v>13.657814751345359</v>
      </c>
      <c r="BB221" s="27">
        <f>$BA$35*AY220*BA220-$BA$36*BA220</f>
        <v>-5.8624222923143714</v>
      </c>
      <c r="BC221" s="36"/>
      <c r="BD221" s="19">
        <f>BD220+$BE$41</f>
        <v>35.599999999999966</v>
      </c>
      <c r="BE221" s="25"/>
      <c r="BF221" s="26"/>
      <c r="BG221" s="25"/>
      <c r="BH221" s="27"/>
      <c r="BI221" s="74"/>
      <c r="BJ221" s="19">
        <f>BJ220+$BK$41</f>
        <v>81.879999999999868</v>
      </c>
      <c r="BK221" s="25"/>
      <c r="BL221" s="26"/>
      <c r="BM221" s="25"/>
      <c r="BN221" s="27"/>
      <c r="BO221" s="74"/>
      <c r="BP221" s="19">
        <f>BP220+$BK$41</f>
        <v>81.879999999999868</v>
      </c>
      <c r="BQ221" s="25">
        <f>BQ220+BR221*$BQ$41</f>
        <v>49.914902362192301</v>
      </c>
      <c r="BR221" s="26">
        <f>-$BS$35*BQ220*BS220</f>
        <v>-0.16370257421020631</v>
      </c>
      <c r="BS221" s="25">
        <f>BS220+BT221*$BQ$41</f>
        <v>7.4208969630387658E-2</v>
      </c>
      <c r="BT221" s="27">
        <f>$BS$35*BQ220*BS220-$BS$36*BS220</f>
        <v>0.12349384379727738</v>
      </c>
      <c r="BU221" s="100"/>
      <c r="BV221" s="19">
        <f>BV220+$BK$41</f>
        <v>81.879999999999868</v>
      </c>
      <c r="BW221" s="25">
        <f>BW220+BX221*$BQ$41</f>
        <v>49.914902362192301</v>
      </c>
      <c r="BX221" s="26">
        <f>-$BS$35*BW220*BY220</f>
        <v>-0.16370257421020631</v>
      </c>
      <c r="BY221" s="25">
        <f>BY220+BZ221*$BQ$41</f>
        <v>7.4208969630387658E-2</v>
      </c>
      <c r="BZ221" s="27">
        <f>$BS$35*BW220*BY220-$BS$36*BY220</f>
        <v>0.12349384379727738</v>
      </c>
      <c r="CA221" s="33"/>
      <c r="CB221" s="21">
        <f>CB220+$AA$41</f>
        <v>160.20000000000053</v>
      </c>
      <c r="CC221" s="64">
        <f>AC224</f>
        <v>7.5425728603013627E-12</v>
      </c>
      <c r="CD221" s="64">
        <f>AI224</f>
        <v>5.5130822679366406E-4</v>
      </c>
      <c r="CE221" s="64">
        <f>AO224</f>
        <v>7.0730608301519421E-2</v>
      </c>
      <c r="CF221" s="25">
        <f>AU224</f>
        <v>1.7709745491312536</v>
      </c>
      <c r="CG221" s="63">
        <f>BA224</f>
        <v>10.921702771447688</v>
      </c>
      <c r="CH221" s="63">
        <f>BG224</f>
        <v>1.4100000000000001E-2</v>
      </c>
      <c r="CI221" s="63">
        <f>BM224</f>
        <v>0</v>
      </c>
      <c r="CJ221" s="63">
        <f>BS224</f>
        <v>0.12805302444053651</v>
      </c>
      <c r="CK221" s="64">
        <f>SUM(CC221:CJ221)</f>
        <v>12.906112261555332</v>
      </c>
      <c r="CL221" s="75">
        <f>P72</f>
        <v>44263</v>
      </c>
    </row>
    <row r="222" spans="2:90" x14ac:dyDescent="0.65">
      <c r="B222" s="45">
        <v>44076</v>
      </c>
      <c r="C222" s="39">
        <f t="shared" si="73"/>
        <v>609</v>
      </c>
      <c r="D222" s="47">
        <v>69001</v>
      </c>
      <c r="E222" s="52">
        <f t="shared" si="69"/>
        <v>4.5682049598069992E-2</v>
      </c>
      <c r="F222" s="39">
        <f t="shared" si="71"/>
        <v>19487</v>
      </c>
      <c r="G222" s="47">
        <v>1510462</v>
      </c>
      <c r="H222" s="47">
        <f t="shared" si="72"/>
        <v>11</v>
      </c>
      <c r="I222" s="47">
        <v>1307</v>
      </c>
      <c r="J222" s="53">
        <f t="shared" si="67"/>
        <v>1.8941754467326561E-2</v>
      </c>
      <c r="Y222" s="48"/>
      <c r="Z222" s="51">
        <f>Z221+$AA$41</f>
        <v>161.10000000000053</v>
      </c>
      <c r="AA222" s="25">
        <f>AA221+AB222*$AA$41</f>
        <v>18.138706446767301</v>
      </c>
      <c r="AB222" s="26">
        <f>-$AC$35*AA221*AC221</f>
        <v>-3.8207597681638121E-12</v>
      </c>
      <c r="AC222" s="25">
        <f>AC221+AD222*$AA$41</f>
        <v>1.1414965726282609E-11</v>
      </c>
      <c r="AD222" s="27">
        <f>$AC$35*AA221*AC221-$AC$36*AC221</f>
        <v>-2.9197601768518306E-12</v>
      </c>
      <c r="AE222" s="33"/>
      <c r="AF222" s="51">
        <f>AF221+$AG$41</f>
        <v>66.229999999999833</v>
      </c>
      <c r="AG222" s="80">
        <f>AG221+AH222*$AG$41</f>
        <v>6.9273848219241714</v>
      </c>
      <c r="AH222" s="26">
        <f>-$AI$35*AG221*AI221</f>
        <v>-1.1771929884165502E-4</v>
      </c>
      <c r="AI222" s="25">
        <f>AI221+AJ222*$AG$41</f>
        <v>7.1203695862766508E-4</v>
      </c>
      <c r="AJ222" s="27">
        <f>$AI$35*AG221*AI221-$AI$36*AI221</f>
        <v>-2.6260509830934218E-4</v>
      </c>
      <c r="AK222" s="36"/>
      <c r="AL222" s="51">
        <f>AL221+$AM$41</f>
        <v>89.5</v>
      </c>
      <c r="AM222" s="25">
        <f>AM221+AN222*$AM$41</f>
        <v>29.551206993258695</v>
      </c>
      <c r="AN222" s="26">
        <f>-$AO$35*AM221*AO221</f>
        <v>-4.8997671823550491E-2</v>
      </c>
      <c r="AO222" s="25">
        <f>AO221+AP222*$AM$41</f>
        <v>8.4323625271861213E-2</v>
      </c>
      <c r="AP222" s="27">
        <f>$AO$35*AM221*AO221-$AO$36*AO221</f>
        <v>-1.5429024410388244E-2</v>
      </c>
      <c r="AQ222" s="5"/>
      <c r="AR222" s="51">
        <f>AR221+$AS$41</f>
        <v>42.96</v>
      </c>
      <c r="AS222" s="25">
        <f>AS221+AT222*$AS$41</f>
        <v>3.5388907169043904</v>
      </c>
      <c r="AT222" s="26">
        <f>-$AU$35*AS221*AU221</f>
        <v>-0.21647648435582373</v>
      </c>
      <c r="AU222" s="25">
        <f>AU221+AV222*$AS$41</f>
        <v>2.1202164131811987</v>
      </c>
      <c r="AV222" s="27">
        <f>$AU$35*AS221*AU221-$AU$36*AU221</f>
        <v>-0.82692926185618343</v>
      </c>
      <c r="AW222" s="30"/>
      <c r="AX222" s="19">
        <f>AX221+$AS$41</f>
        <v>42.96</v>
      </c>
      <c r="AY222" s="25">
        <f>AY221+AZ222*$AY$41</f>
        <v>1.4334365827820139E-2</v>
      </c>
      <c r="AZ222" s="26">
        <f>-$BA$35*AY221*BA221</f>
        <v>-1.7127546244557985E-2</v>
      </c>
      <c r="BA222" s="25">
        <f>BA221+BB222*$AY$41</f>
        <v>12.677535047572514</v>
      </c>
      <c r="BB222" s="27">
        <f>$BA$35*AY221*BA221-$BA$36*BA221</f>
        <v>-5.4459983542935859</v>
      </c>
      <c r="BC222" s="36"/>
      <c r="BD222" s="19">
        <f>BD221+$BE$41</f>
        <v>35.799999999999969</v>
      </c>
      <c r="BE222" s="25"/>
      <c r="BF222" s="26"/>
      <c r="BG222" s="25"/>
      <c r="BH222" s="27"/>
      <c r="BI222" s="74"/>
      <c r="BJ222" s="19">
        <f>BJ221+$BK$41</f>
        <v>82.339999999999861</v>
      </c>
      <c r="BK222" s="25"/>
      <c r="BL222" s="26"/>
      <c r="BM222" s="25"/>
      <c r="BN222" s="27"/>
      <c r="BO222" s="74"/>
      <c r="BP222" s="19">
        <f>BP221+$BK$41</f>
        <v>82.339999999999861</v>
      </c>
      <c r="BQ222" s="25">
        <f>BQ221+BR222*$BQ$41</f>
        <v>49.895270454782754</v>
      </c>
      <c r="BR222" s="26">
        <f>-$BS$35*BQ221*BS221</f>
        <v>-0.19631907409548374</v>
      </c>
      <c r="BS222" s="25">
        <f>BS221+BT222*$BQ$41</f>
        <v>8.9017294013960829E-2</v>
      </c>
      <c r="BT222" s="27">
        <f>$BS$35*BQ221*BS221-$BS$36*BS221</f>
        <v>0.14808324383573176</v>
      </c>
      <c r="BU222" s="100"/>
      <c r="BV222" s="19">
        <f>BV221+$BK$41</f>
        <v>82.339999999999861</v>
      </c>
      <c r="BW222" s="25">
        <f>BW221+BX222*$BQ$41</f>
        <v>49.895270454782754</v>
      </c>
      <c r="BX222" s="26">
        <f>-$BS$35*BW221*BY221</f>
        <v>-0.19631907409548374</v>
      </c>
      <c r="BY222" s="25">
        <f>BY221+BZ222*$BQ$41</f>
        <v>8.9017294013960829E-2</v>
      </c>
      <c r="BZ222" s="27">
        <f>$BS$35*BW221*BY221-$BS$36*BY221</f>
        <v>0.14808324383573176</v>
      </c>
      <c r="CA222" s="33"/>
      <c r="CB222" s="21">
        <f>CB221+$AA$41</f>
        <v>161.10000000000053</v>
      </c>
      <c r="CC222" s="64">
        <f>AC225</f>
        <v>6.1311503366965229E-12</v>
      </c>
      <c r="CD222" s="64">
        <f>AI225</f>
        <v>4.8511001288144631E-4</v>
      </c>
      <c r="CE222" s="64">
        <f>AO225</f>
        <v>6.4759126029890174E-2</v>
      </c>
      <c r="CF222" s="25">
        <f>AU225</f>
        <v>1.6178330639633507</v>
      </c>
      <c r="CG222" s="63">
        <f>BA225</f>
        <v>10.136777191282119</v>
      </c>
      <c r="CH222" s="63">
        <f>BG225</f>
        <v>1.9880177688000003E-2</v>
      </c>
      <c r="CI222" s="63">
        <f>BM225</f>
        <v>0</v>
      </c>
      <c r="CJ222" s="63">
        <f>BS225</f>
        <v>0.15355742149119669</v>
      </c>
      <c r="CK222" s="64">
        <f>SUM(CC222:CJ222)</f>
        <v>11.99329209047357</v>
      </c>
      <c r="CL222" s="36"/>
    </row>
    <row r="223" spans="2:90" x14ac:dyDescent="0.65">
      <c r="B223" s="45">
        <v>44077</v>
      </c>
      <c r="C223" s="39">
        <f t="shared" si="73"/>
        <v>598</v>
      </c>
      <c r="D223" s="47">
        <v>69599</v>
      </c>
      <c r="E223" s="52">
        <f t="shared" si="69"/>
        <v>4.530533041795419E-2</v>
      </c>
      <c r="F223" s="39">
        <f t="shared" si="71"/>
        <v>25759</v>
      </c>
      <c r="G223" s="47">
        <v>1536221</v>
      </c>
      <c r="H223" s="47">
        <f t="shared" si="72"/>
        <v>12</v>
      </c>
      <c r="I223" s="47">
        <v>1319</v>
      </c>
      <c r="J223" s="53">
        <f t="shared" ref="J223:J284" si="74">IF(D223="","",I223/D223)</f>
        <v>1.895142171582925E-2</v>
      </c>
      <c r="Y223" s="48"/>
      <c r="Z223" s="51">
        <f>Z222+$AA$41</f>
        <v>162.00000000000054</v>
      </c>
      <c r="AA223" s="25">
        <f>AA222+AB223*$AA$41</f>
        <v>18.138706446764505</v>
      </c>
      <c r="AB223" s="26">
        <f>-$AC$35*AA222*AC222</f>
        <v>-3.1057906861342523E-12</v>
      </c>
      <c r="AC223" s="25">
        <f>AC222+AD223*$AA$41</f>
        <v>9.2789121500493494E-12</v>
      </c>
      <c r="AD223" s="27">
        <f>$AC$35*AA222*AC222-$AC$36*AC222</f>
        <v>-2.3733928624814E-12</v>
      </c>
      <c r="AE223" s="33"/>
      <c r="AF223" s="51">
        <f>AF222+$AG$41</f>
        <v>66.599999999999838</v>
      </c>
      <c r="AG223" s="80">
        <f>AG222+AH223*$AG$41</f>
        <v>6.9273464959794371</v>
      </c>
      <c r="AH223" s="26">
        <f>-$AI$35*AG222*AI222</f>
        <v>-1.0358363441677308E-4</v>
      </c>
      <c r="AI223" s="25">
        <f>AI222+AJ223*$AG$41</f>
        <v>6.2653967625652014E-4</v>
      </c>
      <c r="AJ223" s="27">
        <f>$AI$35*AG222*AI222-$AI$36*AI222</f>
        <v>-2.3107373613822949E-4</v>
      </c>
      <c r="AK223" s="36"/>
      <c r="AL223" s="51">
        <f>AL222+$AM$41</f>
        <v>90</v>
      </c>
      <c r="AM223" s="25">
        <f>AM222+AN223*$AM$41</f>
        <v>29.528780209115219</v>
      </c>
      <c r="AN223" s="26">
        <f>-$AO$35*AM222*AO222</f>
        <v>-4.4853568286953513E-2</v>
      </c>
      <c r="AO223" s="25">
        <f>AO222+AP223*$AM$41</f>
        <v>7.7237140570186547E-2</v>
      </c>
      <c r="AP223" s="27">
        <f>$AO$35*AM222*AO222-$AO$36*AO222</f>
        <v>-1.4172969403349334E-2</v>
      </c>
      <c r="AQ223" s="5"/>
      <c r="AR223" s="51">
        <f>AR222+$AS$41</f>
        <v>43.2</v>
      </c>
      <c r="AS223" s="25">
        <f>AS222+AT223*$AS$41</f>
        <v>3.4920706604059943</v>
      </c>
      <c r="AT223" s="26">
        <f>-$AU$35*AS222*AU222</f>
        <v>-0.19508356874331695</v>
      </c>
      <c r="AU223" s="25">
        <f>AU222+AV223*$AS$41</f>
        <v>1.9380530970560252</v>
      </c>
      <c r="AV223" s="27">
        <f>$AU$35*AS222*AU222-$AU$36*AU222</f>
        <v>-0.75901381718822258</v>
      </c>
      <c r="AW223" s="30"/>
      <c r="AX223" s="19">
        <f>AX222+$AS$41</f>
        <v>43.2</v>
      </c>
      <c r="AY223" s="25">
        <f>AY222+AZ223*$AY$41</f>
        <v>1.1979217277656913E-2</v>
      </c>
      <c r="AZ223" s="26">
        <f>-$BA$35*AY222*BA222</f>
        <v>-1.3084158612017923E-2</v>
      </c>
      <c r="BA223" s="25">
        <f>BA222+BB223*$AY$41</f>
        <v>11.767107672697456</v>
      </c>
      <c r="BB223" s="27">
        <f>$BA$35*AY222*BA222-$BA$36*BA222</f>
        <v>-5.057929860416988</v>
      </c>
      <c r="BC223" s="36"/>
      <c r="BD223" s="19">
        <f>BD222+$BE$41</f>
        <v>35.999999999999972</v>
      </c>
      <c r="BE223" s="25">
        <v>50</v>
      </c>
      <c r="BF223" s="26">
        <f>-$BG$35*BE222*BG222</f>
        <v>0</v>
      </c>
      <c r="BG223" s="25">
        <v>0.01</v>
      </c>
      <c r="BH223" s="27">
        <f>$BG$35*BE222*BG222-$BG$36*BG222</f>
        <v>0</v>
      </c>
      <c r="BI223" s="74"/>
      <c r="BJ223" s="19">
        <f>BJ222+$BK$41</f>
        <v>82.799999999999855</v>
      </c>
      <c r="BK223" s="25"/>
      <c r="BL223" s="26"/>
      <c r="BM223" s="25"/>
      <c r="BN223" s="27"/>
      <c r="BO223" s="74"/>
      <c r="BP223" s="19">
        <f>BP222+$BK$41</f>
        <v>82.799999999999855</v>
      </c>
      <c r="BQ223" s="25">
        <f>BQ222+BR223*$BQ$41</f>
        <v>49.871730282394864</v>
      </c>
      <c r="BR223" s="26">
        <f>-$BS$35*BQ222*BS222</f>
        <v>-0.23540172387891295</v>
      </c>
      <c r="BS223" s="25">
        <f>BS222+BT223*$BQ$41</f>
        <v>0.10677134229094468</v>
      </c>
      <c r="BT223" s="27">
        <f>$BS$35*BQ222*BS222-$BS$36*BS222</f>
        <v>0.17754048276983841</v>
      </c>
      <c r="BU223" s="100"/>
      <c r="BV223" s="19">
        <f>BV222+$BK$41</f>
        <v>82.799999999999855</v>
      </c>
      <c r="BW223" s="25">
        <f>BW222+BX223*$BQ$41</f>
        <v>49.871730282394864</v>
      </c>
      <c r="BX223" s="26">
        <f>-$BS$35*BW222*BY222</f>
        <v>-0.23540172387891295</v>
      </c>
      <c r="BY223" s="25">
        <f>BY222+BZ223*$BQ$41</f>
        <v>0.10677134229094468</v>
      </c>
      <c r="BZ223" s="27">
        <f>$BS$35*BW222*BY222-$BS$36*BY222</f>
        <v>0.17754048276983841</v>
      </c>
      <c r="CA223" s="33"/>
      <c r="CB223" s="21">
        <f>CB222+$AA$41</f>
        <v>162.00000000000054</v>
      </c>
      <c r="CC223" s="64">
        <f>AC226</f>
        <v>4.9838437291105981E-12</v>
      </c>
      <c r="CD223" s="64">
        <f>AI226</f>
        <v>4.268604230738232E-4</v>
      </c>
      <c r="CE223" s="64">
        <f>AO226</f>
        <v>5.928084237330649E-2</v>
      </c>
      <c r="CF223" s="25">
        <f>AU226</f>
        <v>1.4775493126703978</v>
      </c>
      <c r="CG223" s="63">
        <f>BA226</f>
        <v>9.4080741915499662</v>
      </c>
      <c r="CH223" s="63">
        <f>BG226</f>
        <v>2.8028256533804998E-2</v>
      </c>
      <c r="CI223" s="63">
        <f>BM226</f>
        <v>0</v>
      </c>
      <c r="CJ223" s="63">
        <f>BS226</f>
        <v>0.18411401353667398</v>
      </c>
      <c r="CK223" s="64">
        <f>SUM(CC223:CJ223)</f>
        <v>11.157473477092205</v>
      </c>
      <c r="CL223" s="36"/>
    </row>
    <row r="224" spans="2:90" x14ac:dyDescent="0.65">
      <c r="B224" s="45">
        <v>44078</v>
      </c>
      <c r="C224" s="39">
        <f t="shared" si="73"/>
        <v>669</v>
      </c>
      <c r="D224" s="47">
        <v>70268</v>
      </c>
      <c r="E224" s="52">
        <f t="shared" si="69"/>
        <v>4.5029013043854392E-2</v>
      </c>
      <c r="F224" s="39">
        <f t="shared" si="71"/>
        <v>24284</v>
      </c>
      <c r="G224" s="47">
        <v>1560505</v>
      </c>
      <c r="H224" s="47">
        <f t="shared" si="72"/>
        <v>11</v>
      </c>
      <c r="I224" s="47">
        <v>1330</v>
      </c>
      <c r="J224" s="53">
        <f t="shared" si="74"/>
        <v>1.8927534581886493E-2</v>
      </c>
      <c r="Y224" s="48"/>
      <c r="Z224" s="51">
        <f>Z223+$AA$41</f>
        <v>162.90000000000055</v>
      </c>
      <c r="AA224" s="25">
        <f>AA223+AB224*$AA$41</f>
        <v>18.138706446762232</v>
      </c>
      <c r="AB224" s="26">
        <f>-$AC$35*AA223*AC223</f>
        <v>-2.5246119545259244E-12</v>
      </c>
      <c r="AC224" s="25">
        <f>AC223+AD224*$AA$41</f>
        <v>7.5425728603013627E-12</v>
      </c>
      <c r="AD224" s="27">
        <f>$AC$35*AA223*AC223-$AC$36*AC223</f>
        <v>-1.9292658774977631E-12</v>
      </c>
      <c r="AE224" s="33"/>
      <c r="AF224" s="51">
        <f>AF223+$AG$41</f>
        <v>66.969999999999843</v>
      </c>
      <c r="AG224" s="80">
        <f>AG223+AH224*$AG$41</f>
        <v>6.9273127721791985</v>
      </c>
      <c r="AH224" s="26">
        <f>-$AI$35*AG223*AI223</f>
        <v>-9.1145406049061612E-5</v>
      </c>
      <c r="AI224" s="25">
        <f>AI223+AJ224*$AG$41</f>
        <v>5.5130822679366406E-4</v>
      </c>
      <c r="AJ224" s="27">
        <f>$AI$35*AG223*AI223-$AI$36*AI223</f>
        <v>-2.0332824179150285E-4</v>
      </c>
      <c r="AK224" s="36"/>
      <c r="AL224" s="51">
        <f>AL223+$AM$41</f>
        <v>90.5</v>
      </c>
      <c r="AM224" s="25">
        <f>AM223+AN224*$AM$41</f>
        <v>29.508253742184319</v>
      </c>
      <c r="AN224" s="26">
        <f>-$AO$35*AM223*AO223</f>
        <v>-4.1052933861796335E-2</v>
      </c>
      <c r="AO224" s="25">
        <f>AO223+AP224*$AM$41</f>
        <v>7.0730608301519421E-2</v>
      </c>
      <c r="AP224" s="27">
        <f>$AO$35*AM223*AO223-$AO$36*AO223</f>
        <v>-1.3013064537334244E-2</v>
      </c>
      <c r="AQ224" s="5"/>
      <c r="AR224" s="51">
        <f>AR223+$AS$41</f>
        <v>43.440000000000005</v>
      </c>
      <c r="AS224" s="25">
        <f>AS223+AT224*$AS$41</f>
        <v>3.4498394738487153</v>
      </c>
      <c r="AT224" s="26">
        <f>-$AU$35*AS223*AU223</f>
        <v>-0.17596327732199624</v>
      </c>
      <c r="AU224" s="25">
        <f>AU223+AV224*$AS$41</f>
        <v>1.7709745491312536</v>
      </c>
      <c r="AV224" s="27">
        <f>$AU$35*AS223*AU223-$AU$36*AU223</f>
        <v>-0.69616061635321513</v>
      </c>
      <c r="AW224" s="30"/>
      <c r="AX224" s="19">
        <f>AX223+$AS$41</f>
        <v>43.440000000000005</v>
      </c>
      <c r="AY224" s="25">
        <f>AY223+AZ224*$AY$41</f>
        <v>1.01523660932078E-2</v>
      </c>
      <c r="AZ224" s="26">
        <f>-$BA$35*AY223*BA223</f>
        <v>-1.0149173246939515E-2</v>
      </c>
      <c r="BA224" s="25">
        <f>BA223+BB224*$AY$41</f>
        <v>10.921702771447688</v>
      </c>
      <c r="BB224" s="27">
        <f>$BA$35*AY223*BA223-$BA$36*BA223</f>
        <v>-4.696693895832043</v>
      </c>
      <c r="BC224" s="36"/>
      <c r="BD224" s="19">
        <f>BD223+$BE$41</f>
        <v>36.199999999999974</v>
      </c>
      <c r="BE224" s="25">
        <f>BE223+BF224*$BE$41</f>
        <v>49.994599999999998</v>
      </c>
      <c r="BF224" s="26">
        <f>-$BG$35*BE223*BG223</f>
        <v>-2.7000000000000003E-2</v>
      </c>
      <c r="BG224" s="25">
        <f>BG223+BH224*$BE$41</f>
        <v>1.4100000000000001E-2</v>
      </c>
      <c r="BH224" s="27">
        <f>$BG$35*BE223*BG223-$BG$36*BG223</f>
        <v>2.0500000000000004E-2</v>
      </c>
      <c r="BI224" s="74"/>
      <c r="BJ224" s="19">
        <f>BJ223+$BK$41</f>
        <v>83.259999999999849</v>
      </c>
      <c r="BK224" s="25"/>
      <c r="BL224" s="26"/>
      <c r="BM224" s="25"/>
      <c r="BN224" s="27"/>
      <c r="BO224" s="74"/>
      <c r="BP224" s="19">
        <f>BP223+$BK$41</f>
        <v>83.259999999999849</v>
      </c>
      <c r="BQ224" s="25">
        <f>BQ223+BR224*$BQ$41</f>
        <v>49.843508462996361</v>
      </c>
      <c r="BR224" s="26">
        <f>-$BS$35*BQ223*BS223</f>
        <v>-0.2822181939850324</v>
      </c>
      <c r="BS224" s="25">
        <f>BS223+BT224*$BQ$41</f>
        <v>0.12805302444053651</v>
      </c>
      <c r="BT224" s="27">
        <f>$BS$35*BQ223*BS223-$BS$36*BS223</f>
        <v>0.21281682149591835</v>
      </c>
      <c r="BU224" s="100"/>
      <c r="BV224" s="19">
        <f>BV223+$BK$41</f>
        <v>83.259999999999849</v>
      </c>
      <c r="BW224" s="25">
        <f>BW223+BX224*$BQ$41</f>
        <v>49.843508462996361</v>
      </c>
      <c r="BX224" s="26">
        <f>-$BS$35*BW223*BY223</f>
        <v>-0.2822181939850324</v>
      </c>
      <c r="BY224" s="25">
        <f>BY223+BZ224*$BQ$41</f>
        <v>0.12805302444053651</v>
      </c>
      <c r="BZ224" s="27">
        <f>$BS$35*BW223*BY223-$BS$36*BY223</f>
        <v>0.21281682149591835</v>
      </c>
      <c r="CA224" s="33"/>
      <c r="CB224" s="21">
        <f>CB223+$AA$41</f>
        <v>162.90000000000055</v>
      </c>
      <c r="CC224" s="64">
        <f>AC227</f>
        <v>4.0512296962493924E-12</v>
      </c>
      <c r="CD224" s="64">
        <f>AI227</f>
        <v>3.7560506676139789E-4</v>
      </c>
      <c r="CE224" s="64">
        <f>AO227</f>
        <v>5.4256822929199755E-2</v>
      </c>
      <c r="CF224" s="25">
        <f>AU227</f>
        <v>1.3491121367772547</v>
      </c>
      <c r="CG224" s="63">
        <f>BA227</f>
        <v>8.7316158969652342</v>
      </c>
      <c r="CH224" s="63">
        <f>BG227</f>
        <v>3.9512653772661485E-2</v>
      </c>
      <c r="CI224" s="63">
        <f>BM227</f>
        <v>0</v>
      </c>
      <c r="CJ224" s="63">
        <f>BS227</f>
        <v>0.22071154479712354</v>
      </c>
      <c r="CK224" s="64">
        <f>SUM(CC224:CJ224)</f>
        <v>10.395584660312286</v>
      </c>
      <c r="CL224" s="75">
        <f>P73</f>
        <v>44270</v>
      </c>
    </row>
    <row r="225" spans="2:90" x14ac:dyDescent="0.65">
      <c r="B225" s="45">
        <v>44079</v>
      </c>
      <c r="C225" s="39">
        <f t="shared" si="73"/>
        <v>608</v>
      </c>
      <c r="D225" s="47">
        <v>70876</v>
      </c>
      <c r="E225" s="52">
        <f t="shared" si="69"/>
        <v>4.4930913553825051E-2</v>
      </c>
      <c r="F225" s="39">
        <f t="shared" si="71"/>
        <v>16939</v>
      </c>
      <c r="G225" s="47">
        <v>1577444</v>
      </c>
      <c r="H225" s="47">
        <f t="shared" si="72"/>
        <v>19</v>
      </c>
      <c r="I225" s="47">
        <v>1349</v>
      </c>
      <c r="J225" s="53">
        <f t="shared" si="74"/>
        <v>1.903324115356397E-2</v>
      </c>
      <c r="Y225" s="48"/>
      <c r="Z225" s="51">
        <f>Z224+$AA$41</f>
        <v>163.80000000000055</v>
      </c>
      <c r="AA225" s="25">
        <f>AA224+AB225*$AA$41</f>
        <v>18.138706446760384</v>
      </c>
      <c r="AB225" s="26">
        <f>-$AC$35*AA224*AC224</f>
        <v>-2.0521877244948324E-12</v>
      </c>
      <c r="AC225" s="25">
        <f>AC224+AD225*$AA$41</f>
        <v>6.1311503366965229E-12</v>
      </c>
      <c r="AD225" s="27">
        <f>$AC$35*AA224*AC224-$AC$36*AC224</f>
        <v>-1.5682472484498215E-12</v>
      </c>
      <c r="AE225" s="33"/>
      <c r="AF225" s="51">
        <f>AF224+$AG$41</f>
        <v>67.339999999999847</v>
      </c>
      <c r="AG225" s="80">
        <f>AG224+AH225*$AG$41</f>
        <v>6.9272830978924711</v>
      </c>
      <c r="AH225" s="26">
        <f>-$AI$35*AG224*AI224</f>
        <v>-8.0200774938379523E-5</v>
      </c>
      <c r="AI225" s="25">
        <f>AI224+AJ225*$AG$41</f>
        <v>4.8511001288144631E-4</v>
      </c>
      <c r="AJ225" s="27">
        <f>$AI$35*AG224*AI224-$AI$36*AI224</f>
        <v>-1.7891409165464255E-4</v>
      </c>
      <c r="AK225" s="36"/>
      <c r="AL225" s="51">
        <f>AL224+$AM$41</f>
        <v>91</v>
      </c>
      <c r="AM225" s="25">
        <f>AM224+AN225*$AM$41</f>
        <v>29.489469511550418</v>
      </c>
      <c r="AN225" s="26">
        <f>-$AO$35*AM224*AO224</f>
        <v>-3.7568461267805102E-2</v>
      </c>
      <c r="AO225" s="25">
        <f>AO224+AP225*$AM$41</f>
        <v>6.4759126029890174E-2</v>
      </c>
      <c r="AP225" s="27">
        <f>$AO$35*AM224*AO224-$AO$36*AO224</f>
        <v>-1.1942964543258487E-2</v>
      </c>
      <c r="AQ225" s="5"/>
      <c r="AR225" s="51">
        <f>AR224+$AS$41</f>
        <v>43.680000000000007</v>
      </c>
      <c r="AS225" s="25">
        <f>AS224+AT225*$AS$41</f>
        <v>3.4117157077104427</v>
      </c>
      <c r="AT225" s="26">
        <f>-$AU$35*AS224*AU224</f>
        <v>-0.15884902557613517</v>
      </c>
      <c r="AU225" s="25">
        <f>AU224+AV225*$AS$41</f>
        <v>1.6178330639633507</v>
      </c>
      <c r="AV225" s="27">
        <f>$AU$35*AS224*AU224-$AU$36*AU224</f>
        <v>-0.63808952153292897</v>
      </c>
      <c r="AW225" s="30"/>
      <c r="AX225" s="19">
        <f>AX224+$AS$41</f>
        <v>43.680000000000007</v>
      </c>
      <c r="AY225" s="25">
        <f>AY224+AZ225*$AY$41</f>
        <v>8.7153467145434683E-3</v>
      </c>
      <c r="AZ225" s="26">
        <f>-$BA$35*AY224*BA224</f>
        <v>-7.9834409925796206E-3</v>
      </c>
      <c r="BA225" s="25">
        <f>BA224+BB225*$AY$41</f>
        <v>10.136777191282119</v>
      </c>
      <c r="BB225" s="27">
        <f>$BA$35*AY224*BA224-$BA$36*BA224</f>
        <v>-4.3606976675864955</v>
      </c>
      <c r="BC225" s="36"/>
      <c r="BD225" s="19">
        <f>BD224+$BE$41</f>
        <v>36.399999999999977</v>
      </c>
      <c r="BE225" s="25">
        <f>BE224+BF225*$BE$41</f>
        <v>49.986986822311998</v>
      </c>
      <c r="BF225" s="26">
        <f>-$BG$35*BE224*BG224</f>
        <v>-3.8065888440000001E-2</v>
      </c>
      <c r="BG225" s="25">
        <f>BG224+BH225*$BE$41</f>
        <v>1.9880177688000003E-2</v>
      </c>
      <c r="BH225" s="27">
        <f>$BG$35*BE224*BG224-$BG$36*BG224</f>
        <v>2.8900888440000001E-2</v>
      </c>
      <c r="BI225" s="74"/>
      <c r="BJ225" s="19">
        <f>BJ224+$BK$41</f>
        <v>83.719999999999843</v>
      </c>
      <c r="BK225" s="25"/>
      <c r="BL225" s="26"/>
      <c r="BM225" s="25"/>
      <c r="BN225" s="27"/>
      <c r="BO225" s="74"/>
      <c r="BP225" s="19">
        <f>BP224+$BK$41</f>
        <v>83.719999999999843</v>
      </c>
      <c r="BQ225" s="25">
        <f>BQ224+BR225*$BQ$41</f>
        <v>49.809680619357067</v>
      </c>
      <c r="BR225" s="26">
        <f>-$BS$35*BQ224*BS224</f>
        <v>-0.33827843639295052</v>
      </c>
      <c r="BS225" s="25">
        <f>BS224+BT225*$BQ$41</f>
        <v>0.15355742149119669</v>
      </c>
      <c r="BT225" s="27">
        <f>$BS$35*BQ224*BS224-$BS$36*BS224</f>
        <v>0.25504397050660177</v>
      </c>
      <c r="BU225" s="100"/>
      <c r="BV225" s="19">
        <f>BV224+$BK$41</f>
        <v>83.719999999999843</v>
      </c>
      <c r="BW225" s="25">
        <f>BW224+BX225*$BQ$41</f>
        <v>49.809680619357067</v>
      </c>
      <c r="BX225" s="26">
        <f>-$BS$35*BW224*BY224</f>
        <v>-0.33827843639295052</v>
      </c>
      <c r="BY225" s="25">
        <f>BY224+BZ225*$BQ$41</f>
        <v>0.15355742149119669</v>
      </c>
      <c r="BZ225" s="27">
        <f>$BS$35*BW224*BY224-$BS$36*BY224</f>
        <v>0.25504397050660177</v>
      </c>
      <c r="CA225" s="33"/>
      <c r="CB225" s="21">
        <f>CB224+$AA$41</f>
        <v>163.80000000000055</v>
      </c>
      <c r="CC225" s="64">
        <f>AC228</f>
        <v>3.2931333612864962E-12</v>
      </c>
      <c r="CD225" s="64">
        <f>AI228</f>
        <v>3.3050414123307343E-4</v>
      </c>
      <c r="CE225" s="64">
        <f>AO228</f>
        <v>4.9650908082459366E-2</v>
      </c>
      <c r="CF225" s="25">
        <f>AU228</f>
        <v>1.2315773316129253</v>
      </c>
      <c r="CG225" s="63">
        <f>BA228</f>
        <v>8.103691777124034</v>
      </c>
      <c r="CH225" s="63">
        <f>BG228</f>
        <v>5.5696252965092549E-2</v>
      </c>
      <c r="CI225" s="63">
        <f>BM228</f>
        <v>0</v>
      </c>
      <c r="CJ225" s="63">
        <f>BS228</f>
        <v>0.26452699377959532</v>
      </c>
      <c r="CK225" s="64">
        <f>SUM(CC225:CJ225)</f>
        <v>9.7054737677086322</v>
      </c>
      <c r="CL225" s="36"/>
    </row>
    <row r="226" spans="2:90" x14ac:dyDescent="0.65">
      <c r="B226" s="45">
        <v>44080</v>
      </c>
      <c r="C226" s="39">
        <f t="shared" si="73"/>
        <v>543</v>
      </c>
      <c r="D226" s="47">
        <v>71419</v>
      </c>
      <c r="E226" s="52">
        <f t="shared" si="69"/>
        <v>4.489248156692166E-2</v>
      </c>
      <c r="F226" s="39">
        <f t="shared" si="71"/>
        <v>13446</v>
      </c>
      <c r="G226" s="47">
        <v>1590890</v>
      </c>
      <c r="H226" s="47">
        <f t="shared" si="72"/>
        <v>8</v>
      </c>
      <c r="I226" s="47">
        <v>1357</v>
      </c>
      <c r="J226" s="53">
        <f t="shared" si="74"/>
        <v>1.9000546073173804E-2</v>
      </c>
      <c r="Y226" s="48"/>
      <c r="Z226" s="51">
        <f>Z225+$AA$41</f>
        <v>164.70000000000056</v>
      </c>
      <c r="AA226" s="25">
        <f>AA225+AB226*$AA$41</f>
        <v>18.138706446758881</v>
      </c>
      <c r="AB226" s="26">
        <f>-$AC$35*AA225*AC225</f>
        <v>-1.6681670420744149E-12</v>
      </c>
      <c r="AC226" s="25">
        <f>AC225+AD226*$AA$41</f>
        <v>4.9838437291105981E-12</v>
      </c>
      <c r="AD226" s="27">
        <f>$AC$35*AA225*AC225-$AC$36*AC225</f>
        <v>-1.274785119539916E-12</v>
      </c>
      <c r="AE226" s="33"/>
      <c r="AF226" s="51">
        <f>AF225+$AG$41</f>
        <v>67.709999999999852</v>
      </c>
      <c r="AG226" s="80">
        <f>AG225+AH226*$AG$41</f>
        <v>6.927256986851039</v>
      </c>
      <c r="AH226" s="26">
        <f>-$AI$35*AG225*AI225</f>
        <v>-7.0570382249892882E-5</v>
      </c>
      <c r="AI226" s="25">
        <f>AI225+AJ226*$AG$41</f>
        <v>4.268604230738232E-4</v>
      </c>
      <c r="AJ226" s="27">
        <f>$AI$35*AG225*AI225-$AI$36*AI225</f>
        <v>-1.5743132380438687E-4</v>
      </c>
      <c r="AK226" s="36"/>
      <c r="AL226" s="51">
        <f>AL225+$AM$41</f>
        <v>91.5</v>
      </c>
      <c r="AM226" s="25">
        <f>AM225+AN226*$AM$41</f>
        <v>29.472282101096539</v>
      </c>
      <c r="AN226" s="26">
        <f>-$AO$35*AM225*AO225</f>
        <v>-3.4374820907755753E-2</v>
      </c>
      <c r="AO226" s="25">
        <f>AO225+AP226*$AM$41</f>
        <v>5.928084237330649E-2</v>
      </c>
      <c r="AP226" s="27">
        <f>$AO$35*AM225*AO225-$AO$36*AO225</f>
        <v>-1.0956567313167367E-2</v>
      </c>
      <c r="AQ226" s="5"/>
      <c r="AR226" s="51">
        <f>AR225+$AS$41</f>
        <v>43.920000000000009</v>
      </c>
      <c r="AS226" s="25">
        <f>AS225+AT226*$AS$41</f>
        <v>3.3772734880953537</v>
      </c>
      <c r="AT226" s="26">
        <f>-$AU$35*AS225*AU225</f>
        <v>-0.14350924839620399</v>
      </c>
      <c r="AU226" s="25">
        <f>AU225+AV226*$AS$41</f>
        <v>1.4775493126703978</v>
      </c>
      <c r="AV226" s="27">
        <f>$AU$35*AS225*AU225-$AU$36*AU225</f>
        <v>-0.58451563038730381</v>
      </c>
      <c r="AW226" s="30"/>
      <c r="AX226" s="19">
        <f>AX225+$AS$41</f>
        <v>43.920000000000009</v>
      </c>
      <c r="AY226" s="25">
        <f>AY225+AZ226*$AY$41</f>
        <v>7.5703886743837753E-3</v>
      </c>
      <c r="AZ226" s="26">
        <f>-$BA$35*AY225*BA225</f>
        <v>-6.3608780008871839E-3</v>
      </c>
      <c r="BA226" s="25">
        <f>BA225+BB226*$AY$41</f>
        <v>9.4080741915499662</v>
      </c>
      <c r="BB226" s="27">
        <f>$BA$35*AY225*BA225-$BA$36*BA225</f>
        <v>-4.0483499985119611</v>
      </c>
      <c r="BC226" s="36"/>
      <c r="BD226" s="19">
        <f>BD225+$BE$41</f>
        <v>36.59999999999998</v>
      </c>
      <c r="BE226" s="25">
        <f>BE225+BF226*$BE$41</f>
        <v>49.976254320366756</v>
      </c>
      <c r="BF226" s="26">
        <f>-$BG$35*BE225*BG225</f>
        <v>-5.3662509726224973E-2</v>
      </c>
      <c r="BG226" s="25">
        <f>BG225+BH226*$BE$41</f>
        <v>2.8028256533804998E-2</v>
      </c>
      <c r="BH226" s="27">
        <f>$BG$35*BE225*BG225-$BG$36*BG225</f>
        <v>4.0740394229024972E-2</v>
      </c>
      <c r="BI226" s="74"/>
      <c r="BJ226" s="19">
        <f>BJ225+$BK$41</f>
        <v>84.179999999999836</v>
      </c>
      <c r="BK226" s="25"/>
      <c r="BL226" s="26"/>
      <c r="BM226" s="25"/>
      <c r="BN226" s="27"/>
      <c r="BO226" s="74"/>
      <c r="BP226" s="19">
        <f>BP225+$BK$41</f>
        <v>84.179999999999836</v>
      </c>
      <c r="BQ226" s="25">
        <f>BQ225+BR226*$BQ$41</f>
        <v>49.769142794914664</v>
      </c>
      <c r="BR226" s="26">
        <f>-$BS$35*BQ225*BS225</f>
        <v>-0.40537824442405068</v>
      </c>
      <c r="BS226" s="25">
        <f>BS225+BT226*$BQ$41</f>
        <v>0.18411401353667398</v>
      </c>
      <c r="BT226" s="27">
        <f>$BS$35*BQ225*BS225-$BS$36*BS225</f>
        <v>0.30556592045477282</v>
      </c>
      <c r="BU226" s="100"/>
      <c r="BV226" s="19">
        <f>BV225+$BK$41</f>
        <v>84.179999999999836</v>
      </c>
      <c r="BW226" s="25">
        <f>BW225+BX226*$BQ$41</f>
        <v>49.769142794914664</v>
      </c>
      <c r="BX226" s="26">
        <f>-$BS$35*BW225*BY225</f>
        <v>-0.40537824442405068</v>
      </c>
      <c r="BY226" s="25">
        <f>BY225+BZ226*$BQ$41</f>
        <v>0.18411401353667398</v>
      </c>
      <c r="BZ226" s="27">
        <f>$BS$35*BW225*BY225-$BS$36*BY225</f>
        <v>0.30556592045477282</v>
      </c>
      <c r="CA226" s="33"/>
      <c r="CB226" s="21">
        <f>CB225+$AA$41</f>
        <v>164.70000000000056</v>
      </c>
      <c r="CC226" s="64">
        <f>AC229</f>
        <v>2.6768976701710867E-12</v>
      </c>
      <c r="CD226" s="64">
        <f>AI229</f>
        <v>2.9081867508801108E-4</v>
      </c>
      <c r="CE226" s="64">
        <f>AO229</f>
        <v>4.5429566262897063E-2</v>
      </c>
      <c r="CF226" s="25">
        <f>AU229</f>
        <v>1.124065689936371</v>
      </c>
      <c r="CG226" s="63">
        <f>BA229</f>
        <v>7.5208450969990643</v>
      </c>
      <c r="CH226" s="63">
        <f>BG229</f>
        <v>7.8495508817435791E-2</v>
      </c>
      <c r="CI226" s="63">
        <f>BM229</f>
        <v>0</v>
      </c>
      <c r="CJ226" s="63">
        <f>BS229</f>
        <v>0.31695910232301128</v>
      </c>
      <c r="CK226" s="64">
        <f>SUM(CC226:CJ226)</f>
        <v>9.0860857830165447</v>
      </c>
      <c r="CL226" s="36"/>
    </row>
    <row r="227" spans="2:90" x14ac:dyDescent="0.65">
      <c r="B227" s="45">
        <v>44081</v>
      </c>
      <c r="C227" s="39">
        <f t="shared" si="73"/>
        <v>437</v>
      </c>
      <c r="D227" s="47">
        <v>71856</v>
      </c>
      <c r="E227" s="52">
        <f t="shared" si="69"/>
        <v>4.500673635395077E-2</v>
      </c>
      <c r="F227" s="39">
        <f t="shared" si="71"/>
        <v>5671</v>
      </c>
      <c r="G227" s="47">
        <v>1596561</v>
      </c>
      <c r="H227" s="47">
        <f t="shared" si="72"/>
        <v>6</v>
      </c>
      <c r="I227" s="47">
        <v>1363</v>
      </c>
      <c r="J227" s="53">
        <f t="shared" si="74"/>
        <v>1.896849254063683E-2</v>
      </c>
      <c r="Y227" s="48"/>
      <c r="Z227" s="51">
        <f>Z226+$AA$41</f>
        <v>165.60000000000056</v>
      </c>
      <c r="AA227" s="25">
        <f>AA226+AB227*$AA$41</f>
        <v>18.138706446757659</v>
      </c>
      <c r="AB227" s="26">
        <f>-$AC$35*AA226*AC226</f>
        <v>-1.3560071756828586E-12</v>
      </c>
      <c r="AC227" s="25">
        <f>AC226+AD227*$AA$41</f>
        <v>4.0512296962493924E-12</v>
      </c>
      <c r="AD227" s="27">
        <f>$AC$35*AA226*AC226-$AC$36*AC226</f>
        <v>-1.0362378142902285E-12</v>
      </c>
      <c r="AE227" s="33"/>
      <c r="AF227" s="51">
        <f>AF226+$AG$41</f>
        <v>68.079999999999856</v>
      </c>
      <c r="AG227" s="80">
        <f>AG226+AH227*$AG$41</f>
        <v>6.9272340111797792</v>
      </c>
      <c r="AH227" s="26">
        <f>-$AI$35*AG226*AI226</f>
        <v>-6.2096408811114975E-5</v>
      </c>
      <c r="AI227" s="25">
        <f>AI226+AJ227*$AG$41</f>
        <v>3.7560506676139789E-4</v>
      </c>
      <c r="AJ227" s="27">
        <f>$AI$35*AG226*AI226-$AI$36*AI226</f>
        <v>-1.3852799003358191E-4</v>
      </c>
      <c r="AK227" s="36"/>
      <c r="AL227" s="51">
        <f>AL226+$AM$41</f>
        <v>92</v>
      </c>
      <c r="AM227" s="25">
        <f>AM226+AN227*$AM$41</f>
        <v>29.456557825709989</v>
      </c>
      <c r="AN227" s="26">
        <f>-$AO$35*AM226*AO226</f>
        <v>-3.1448550773101068E-2</v>
      </c>
      <c r="AO227" s="25">
        <f>AO226+AP227*$AM$41</f>
        <v>5.4256822929199755E-2</v>
      </c>
      <c r="AP227" s="27">
        <f>$AO$35*AM226*AO226-$AO$36*AO226</f>
        <v>-1.004803888821347E-2</v>
      </c>
      <c r="AQ227" s="5"/>
      <c r="AR227" s="51">
        <f>AR226+$AS$41</f>
        <v>44.160000000000011</v>
      </c>
      <c r="AS227" s="25">
        <f>AS226+AT227*$AS$41</f>
        <v>3.3461353382200936</v>
      </c>
      <c r="AT227" s="26">
        <f>-$AU$35*AS226*AU226</f>
        <v>-0.12974229114691641</v>
      </c>
      <c r="AU227" s="25">
        <f>AU226+AV227*$AS$41</f>
        <v>1.3491121367772547</v>
      </c>
      <c r="AV227" s="27">
        <f>$AU$35*AS226*AU226-$AU$36*AU226</f>
        <v>-0.5351548995547627</v>
      </c>
      <c r="AW227" s="30"/>
      <c r="AX227" s="19">
        <f>AX226+$AS$41</f>
        <v>44.160000000000011</v>
      </c>
      <c r="AY227" s="25">
        <f>AY226+AZ227*$AY$41</f>
        <v>6.6473414675189361E-3</v>
      </c>
      <c r="AZ227" s="26">
        <f>-$BA$35*AY226*BA226</f>
        <v>-5.1280400381379949E-3</v>
      </c>
      <c r="BA227" s="25">
        <f>BA226+BB227*$AY$41</f>
        <v>8.7316158969652342</v>
      </c>
      <c r="BB227" s="27">
        <f>$BA$35*AY226*BA226-$BA$36*BA226</f>
        <v>-3.7581016365818485</v>
      </c>
      <c r="BC227" s="36"/>
      <c r="BD227" s="19">
        <f>BD226+$BE$41</f>
        <v>36.799999999999983</v>
      </c>
      <c r="BE227" s="25">
        <f>BE226+BF227*$BE$41</f>
        <v>49.961126249778502</v>
      </c>
      <c r="BF227" s="26">
        <f>-$BG$35*BE226*BG226</f>
        <v>-7.5640352941255665E-2</v>
      </c>
      <c r="BG227" s="25">
        <f>BG226+BH227*$BE$41</f>
        <v>3.9512653772661485E-2</v>
      </c>
      <c r="BH227" s="27">
        <f>$BG$35*BE226*BG226-$BG$36*BG226</f>
        <v>5.7421986194282418E-2</v>
      </c>
      <c r="BI227" s="74"/>
      <c r="BJ227" s="19">
        <f>BJ226+$BK$41</f>
        <v>84.63999999999983</v>
      </c>
      <c r="BK227" s="25"/>
      <c r="BL227" s="26"/>
      <c r="BM227" s="25"/>
      <c r="BN227" s="27"/>
      <c r="BO227" s="74"/>
      <c r="BP227" s="19">
        <f>BP226+$BK$41</f>
        <v>84.63999999999983</v>
      </c>
      <c r="BQ227" s="25">
        <f>BQ226+BR227*$BQ$41</f>
        <v>49.720577852774333</v>
      </c>
      <c r="BR227" s="26">
        <f>-$BS$35*BQ226*BS226</f>
        <v>-0.48564942140333367</v>
      </c>
      <c r="BS227" s="25">
        <f>BS226+BT227*$BQ$41</f>
        <v>0.22071154479712354</v>
      </c>
      <c r="BT227" s="27">
        <f>$BS$35*BQ226*BS226-$BS$36*BS226</f>
        <v>0.36597531260449556</v>
      </c>
      <c r="BU227" s="100"/>
      <c r="BV227" s="19">
        <f>BV226+$BK$41</f>
        <v>84.63999999999983</v>
      </c>
      <c r="BW227" s="25">
        <f>BW226+BX227*$BQ$41</f>
        <v>49.720577852774333</v>
      </c>
      <c r="BX227" s="26">
        <f>-$BS$35*BW226*BY226</f>
        <v>-0.48564942140333367</v>
      </c>
      <c r="BY227" s="25">
        <f>BY226+BZ227*$BQ$41</f>
        <v>0.22071154479712354</v>
      </c>
      <c r="BZ227" s="27">
        <f>$BS$35*BW226*BY226-$BS$36*BY226</f>
        <v>0.36597531260449556</v>
      </c>
      <c r="CA227" s="33"/>
      <c r="CB227" s="21">
        <f>CB226+$AA$41</f>
        <v>165.60000000000056</v>
      </c>
      <c r="CC227" s="64">
        <f>AC230</f>
        <v>2.1759766005248908E-12</v>
      </c>
      <c r="CD227" s="64">
        <f>AI230</f>
        <v>2.5589842287282834E-4</v>
      </c>
      <c r="CE227" s="64">
        <f>AO230</f>
        <v>4.1561745525511076E-2</v>
      </c>
      <c r="CF227" s="25">
        <f>AU230</f>
        <v>1.0257605206304101</v>
      </c>
      <c r="CG227" s="63">
        <f>BA230</f>
        <v>6.979858501457505</v>
      </c>
      <c r="CH227" s="63">
        <f>BG230</f>
        <v>0.11060217162496061</v>
      </c>
      <c r="CI227" s="63">
        <f>BM230</f>
        <v>0</v>
      </c>
      <c r="CJ227" s="63">
        <f>BS230</f>
        <v>0.37966685718014098</v>
      </c>
      <c r="CK227" s="64">
        <f>SUM(CC227:CJ227)</f>
        <v>8.5377056948435772</v>
      </c>
      <c r="CL227" s="75">
        <f>P74</f>
        <v>44277</v>
      </c>
    </row>
    <row r="228" spans="2:90" x14ac:dyDescent="0.65">
      <c r="B228" s="45">
        <v>44082</v>
      </c>
      <c r="C228" s="39">
        <f t="shared" si="73"/>
        <v>378</v>
      </c>
      <c r="D228" s="47">
        <v>72234</v>
      </c>
      <c r="E228" s="52">
        <f t="shared" si="69"/>
        <v>4.4529818160970416E-2</v>
      </c>
      <c r="F228" s="39">
        <f t="shared" si="71"/>
        <v>25588</v>
      </c>
      <c r="G228" s="47">
        <v>1622149</v>
      </c>
      <c r="H228" s="47">
        <f t="shared" si="72"/>
        <v>14</v>
      </c>
      <c r="I228" s="47">
        <v>1377</v>
      </c>
      <c r="J228" s="53">
        <f t="shared" si="74"/>
        <v>1.9063045103413903E-2</v>
      </c>
      <c r="Y228" s="48"/>
      <c r="Z228" s="51">
        <f>Z227+$AA$41</f>
        <v>166.50000000000057</v>
      </c>
      <c r="AA228" s="25">
        <f>AA227+AB228*$AA$41</f>
        <v>18.138706446756668</v>
      </c>
      <c r="AB228" s="26">
        <f>-$AC$35*AA227*AC227</f>
        <v>-1.1022609931298237E-12</v>
      </c>
      <c r="AC228" s="25">
        <f>AC227+AD228*$AA$41</f>
        <v>3.2931333612864962E-12</v>
      </c>
      <c r="AD228" s="27">
        <f>$AC$35*AA227*AC227-$AC$36*AC227</f>
        <v>-8.4232926106988458E-13</v>
      </c>
      <c r="AE228" s="33"/>
      <c r="AF228" s="51">
        <f>AF227+$AG$41</f>
        <v>68.449999999999861</v>
      </c>
      <c r="AG228" s="80">
        <f>AG227+AH228*$AG$41</f>
        <v>6.9272137943841976</v>
      </c>
      <c r="AH228" s="26">
        <f>-$AI$35*AG227*AI227</f>
        <v>-5.4639988058061153E-5</v>
      </c>
      <c r="AI228" s="25">
        <f>AI227+AJ228*$AG$41</f>
        <v>3.3050414123307343E-4</v>
      </c>
      <c r="AJ228" s="27">
        <f>$AI$35*AG227*AI227-$AI$36*AI227</f>
        <v>-1.2189439331979585E-4</v>
      </c>
      <c r="AK228" s="36"/>
      <c r="AL228" s="51">
        <f>AL227+$AM$41</f>
        <v>92.5</v>
      </c>
      <c r="AM228" s="25">
        <f>AM227+AN228*$AM$41</f>
        <v>29.442173852531511</v>
      </c>
      <c r="AN228" s="26">
        <f>-$AO$35*AM227*AO227</f>
        <v>-2.8767946356959045E-2</v>
      </c>
      <c r="AO228" s="25">
        <f>AO227+AP228*$AM$41</f>
        <v>4.9650908082459366E-2</v>
      </c>
      <c r="AP228" s="27">
        <f>$AO$35*AM227*AO227-$AO$36*AO227</f>
        <v>-9.211829693480781E-3</v>
      </c>
      <c r="AQ228" s="5"/>
      <c r="AR228" s="51">
        <f>AR227+$AS$41</f>
        <v>44.400000000000013</v>
      </c>
      <c r="AS228" s="25">
        <f>AS227+AT228*$AS$41</f>
        <v>3.3179660326124796</v>
      </c>
      <c r="AT228" s="26">
        <f>-$AU$35*AS227*AU227</f>
        <v>-0.11737210669839181</v>
      </c>
      <c r="AU228" s="25">
        <f>AU227+AV228*$AS$41</f>
        <v>1.2315773316129253</v>
      </c>
      <c r="AV228" s="27">
        <f>$AU$35*AS227*AU227-$AU$36*AU227</f>
        <v>-0.48972835485137278</v>
      </c>
      <c r="AW228" s="30"/>
      <c r="AX228" s="19">
        <f>AX227+$AS$41</f>
        <v>44.400000000000013</v>
      </c>
      <c r="AY228" s="25">
        <f>AY227+AZ228*$AY$41</f>
        <v>5.8951167272216706E-3</v>
      </c>
      <c r="AZ228" s="26">
        <f>-$BA$35*AY227*BA227</f>
        <v>-4.1790263349848079E-3</v>
      </c>
      <c r="BA228" s="25">
        <f>BA227+BB228*$AY$41</f>
        <v>8.103691777124034</v>
      </c>
      <c r="BB228" s="27">
        <f>$BA$35*AY227*BA227-$BA$36*BA227</f>
        <v>-3.4884673324511088</v>
      </c>
      <c r="BC228" s="36"/>
      <c r="BD228" s="19">
        <f>BD227+$BE$41</f>
        <v>36.999999999999986</v>
      </c>
      <c r="BE228" s="25">
        <f>BE227+BF228*$BE$41</f>
        <v>49.939806005595628</v>
      </c>
      <c r="BF228" s="26">
        <f>-$BG$35*BE227*BG227</f>
        <v>-0.10660122091438527</v>
      </c>
      <c r="BG228" s="25">
        <f>BG227+BH228*$BE$41</f>
        <v>5.5696252965092549E-2</v>
      </c>
      <c r="BH228" s="27">
        <f>$BG$35*BE227*BG227-$BG$36*BG227</f>
        <v>8.0917995962155306E-2</v>
      </c>
      <c r="BI228" s="74"/>
      <c r="BJ228" s="19">
        <f>BJ227+$BK$41</f>
        <v>85.099999999999824</v>
      </c>
      <c r="BK228" s="25"/>
      <c r="BL228" s="26"/>
      <c r="BM228" s="25"/>
      <c r="BN228" s="27"/>
      <c r="BO228" s="74"/>
      <c r="BP228" s="19">
        <f>BP227+$BK$41</f>
        <v>85.099999999999824</v>
      </c>
      <c r="BQ228" s="25">
        <f>BQ227+BR228*$BQ$41</f>
        <v>49.66241615338005</v>
      </c>
      <c r="BR228" s="26">
        <f>-$BS$35*BQ227*BS227</f>
        <v>-0.58161699394284794</v>
      </c>
      <c r="BS228" s="25">
        <f>BS227+BT228*$BQ$41</f>
        <v>0.26452699377959532</v>
      </c>
      <c r="BT228" s="27">
        <f>$BS$35*BQ227*BS227-$BS$36*BS227</f>
        <v>0.43815448982471761</v>
      </c>
      <c r="BU228" s="100"/>
      <c r="BV228" s="19">
        <f>BV227+$BK$41</f>
        <v>85.099999999999824</v>
      </c>
      <c r="BW228" s="25">
        <f>BW227+BX228*$BQ$41</f>
        <v>49.66241615338005</v>
      </c>
      <c r="BX228" s="26">
        <f>-$BS$35*BW227*BY227</f>
        <v>-0.58161699394284794</v>
      </c>
      <c r="BY228" s="25">
        <f>BY227+BZ228*$BQ$41</f>
        <v>0.26452699377959532</v>
      </c>
      <c r="BZ228" s="27">
        <f>$BS$35*BW227*BY227-$BS$36*BY227</f>
        <v>0.43815448982471761</v>
      </c>
      <c r="CA228" s="33"/>
      <c r="CB228" s="21">
        <f>CB227+$AA$41</f>
        <v>166.50000000000057</v>
      </c>
      <c r="CC228" s="64">
        <f>AC231</f>
        <v>1.7687916197891837E-12</v>
      </c>
      <c r="CD228" s="64">
        <f>AI231</f>
        <v>2.2517121281041445E-4</v>
      </c>
      <c r="CE228" s="64">
        <f>AO231</f>
        <v>3.8018725737405057E-2</v>
      </c>
      <c r="CF228" s="25">
        <f>AU231</f>
        <v>0.93590481194897279</v>
      </c>
      <c r="CG228" s="63">
        <f>BA231</f>
        <v>6.4777394312001295</v>
      </c>
      <c r="CH228" s="63">
        <f>BG231</f>
        <v>0.15579073671956062</v>
      </c>
      <c r="CI228" s="63">
        <f>BM231</f>
        <v>0</v>
      </c>
      <c r="CJ228" s="63">
        <f>BS231</f>
        <v>0.45461318680993268</v>
      </c>
      <c r="CK228" s="64">
        <f>SUM(CC228:CJ228)</f>
        <v>8.0622920636305793</v>
      </c>
      <c r="CL228" s="36"/>
    </row>
    <row r="229" spans="2:90" x14ac:dyDescent="0.65">
      <c r="B229" s="45">
        <v>44083</v>
      </c>
      <c r="C229" s="39">
        <f t="shared" si="73"/>
        <v>492</v>
      </c>
      <c r="D229" s="47">
        <v>72726</v>
      </c>
      <c r="E229" s="52">
        <f t="shared" si="69"/>
        <v>4.4406776970220239E-2</v>
      </c>
      <c r="F229" s="39">
        <f t="shared" si="71"/>
        <v>15574</v>
      </c>
      <c r="G229" s="47">
        <v>1637723</v>
      </c>
      <c r="H229" s="47">
        <f t="shared" si="72"/>
        <v>16</v>
      </c>
      <c r="I229" s="47">
        <v>1393</v>
      </c>
      <c r="J229" s="53">
        <f t="shared" si="74"/>
        <v>1.9154085196490939E-2</v>
      </c>
      <c r="Y229" s="48"/>
      <c r="Z229" s="51">
        <f>Z228+$AA$41</f>
        <v>167.40000000000057</v>
      </c>
      <c r="AA229" s="25">
        <f>AA228+AB229*$AA$41</f>
        <v>18.138706446755862</v>
      </c>
      <c r="AB229" s="26">
        <f>-$AC$35*AA228*AC228</f>
        <v>-8.9599768995595225E-13</v>
      </c>
      <c r="AC229" s="25">
        <f>AC228+AD229*$AA$41</f>
        <v>2.6768976701710867E-12</v>
      </c>
      <c r="AD229" s="27">
        <f>$AC$35*AA228*AC228-$AC$36*AC228</f>
        <v>-6.8470632346156595E-13</v>
      </c>
      <c r="AE229" s="33"/>
      <c r="AF229" s="51">
        <f>AF228+$AG$41</f>
        <v>68.819999999999865</v>
      </c>
      <c r="AG229" s="80">
        <f>AG228+AH229*$AG$41</f>
        <v>6.927196005180182</v>
      </c>
      <c r="AH229" s="26">
        <f>-$AI$35*AG228*AI228</f>
        <v>-4.807892977126784E-5</v>
      </c>
      <c r="AI229" s="25">
        <f>AI228+AJ229*$AG$41</f>
        <v>2.9081867508801108E-4</v>
      </c>
      <c r="AJ229" s="27">
        <f>$AI$35*AG228*AI228-$AI$36*AI228</f>
        <v>-1.0725801660827667E-4</v>
      </c>
      <c r="AK229" s="36"/>
      <c r="AL229" s="51">
        <f>AL228+$AM$41</f>
        <v>93</v>
      </c>
      <c r="AM229" s="25">
        <f>AM228+AN229*$AM$41</f>
        <v>29.429017376522211</v>
      </c>
      <c r="AN229" s="26">
        <f>-$AO$35*AM228*AO228</f>
        <v>-2.6312952018596947E-2</v>
      </c>
      <c r="AO229" s="25">
        <f>AO228+AP229*$AM$41</f>
        <v>4.5429566262897063E-2</v>
      </c>
      <c r="AP229" s="27">
        <f>$AO$35*AM228*AO228-$AO$36*AO228</f>
        <v>-8.4426836391246034E-3</v>
      </c>
      <c r="AQ229" s="5"/>
      <c r="AR229" s="51">
        <f>AR228+$AS$41</f>
        <v>44.640000000000015</v>
      </c>
      <c r="AS229" s="25">
        <f>AS228+AT229*$AS$41</f>
        <v>3.2924673224748378</v>
      </c>
      <c r="AT229" s="26">
        <f>-$AU$35*AS228*AU228</f>
        <v>-0.10624462557350725</v>
      </c>
      <c r="AU229" s="25">
        <f>AU228+AV229*$AS$41</f>
        <v>1.124065689936371</v>
      </c>
      <c r="AV229" s="27">
        <f>$AU$35*AS228*AU228-$AU$36*AU228</f>
        <v>-0.44796517365230915</v>
      </c>
      <c r="AW229" s="30"/>
      <c r="AX229" s="19">
        <f>AX228+$AS$41</f>
        <v>44.640000000000015</v>
      </c>
      <c r="AY229" s="25">
        <f>AY228+AZ229*$AY$41</f>
        <v>5.2759888992611297E-3</v>
      </c>
      <c r="AZ229" s="26">
        <f>-$BA$35*AY228*BA228</f>
        <v>-3.439599044225227E-3</v>
      </c>
      <c r="BA229" s="25">
        <f>BA228+BB229*$AY$41</f>
        <v>7.5208450969990643</v>
      </c>
      <c r="BB229" s="27">
        <f>$BA$35*AY228*BA228-$BA$36*BA228</f>
        <v>-3.2380371118053888</v>
      </c>
      <c r="BC229" s="36"/>
      <c r="BD229" s="19">
        <f>BD228+$BE$41</f>
        <v>37.199999999999989</v>
      </c>
      <c r="BE229" s="25">
        <f>BE228+BF229*$BE$41</f>
        <v>49.90976623685782</v>
      </c>
      <c r="BF229" s="26">
        <f>-$BG$35*BE228*BG228</f>
        <v>-0.15019884368902633</v>
      </c>
      <c r="BG229" s="25">
        <f>BG228+BH229*$BE$41</f>
        <v>7.8495508817435791E-2</v>
      </c>
      <c r="BH229" s="27">
        <f>$BG$35*BE228*BG228-$BG$36*BG228</f>
        <v>0.11399627926171618</v>
      </c>
      <c r="BI229" s="74"/>
      <c r="BJ229" s="19">
        <f>BJ228+$BK$41</f>
        <v>85.559999999999818</v>
      </c>
      <c r="BK229" s="25"/>
      <c r="BL229" s="26"/>
      <c r="BM229" s="25"/>
      <c r="BN229" s="27"/>
      <c r="BO229" s="74"/>
      <c r="BP229" s="19">
        <f>BP228+$BK$41</f>
        <v>85.559999999999818</v>
      </c>
      <c r="BQ229" s="25">
        <f>BQ228+BR229*$BQ$41</f>
        <v>49.592789790240964</v>
      </c>
      <c r="BR229" s="26">
        <f>-$BS$35*BQ228*BS228</f>
        <v>-0.69626363139089653</v>
      </c>
      <c r="BS229" s="25">
        <f>BS228+BT229*$BQ$41</f>
        <v>0.31695910232301128</v>
      </c>
      <c r="BT229" s="27">
        <f>$BS$35*BQ228*BS228-$BS$36*BS228</f>
        <v>0.52432108543415956</v>
      </c>
      <c r="BU229" s="100"/>
      <c r="BV229" s="19">
        <f>BV228+$BK$41</f>
        <v>85.559999999999818</v>
      </c>
      <c r="BW229" s="25">
        <f>BW228+BX229*$BQ$41</f>
        <v>49.592789790240964</v>
      </c>
      <c r="BX229" s="26">
        <f>-$BS$35*BW228*BY228</f>
        <v>-0.69626363139089653</v>
      </c>
      <c r="BY229" s="25">
        <f>BY228+BZ229*$BQ$41</f>
        <v>0.31695910232301128</v>
      </c>
      <c r="BZ229" s="27">
        <f>$BS$35*BW228*BY228-$BS$36*BY228</f>
        <v>0.52432108543415956</v>
      </c>
      <c r="CA229" s="33"/>
      <c r="CB229" s="21">
        <f>CB228+$AA$41</f>
        <v>167.40000000000057</v>
      </c>
      <c r="CC229" s="64">
        <f>AC232</f>
        <v>1.4378021314575383E-12</v>
      </c>
      <c r="CD229" s="64">
        <f>AI232</f>
        <v>1.9813357324635801E-4</v>
      </c>
      <c r="CE229" s="64">
        <f>AO232</f>
        <v>3.4773973157671098E-2</v>
      </c>
      <c r="CF229" s="25">
        <f>AU232</f>
        <v>0.853798172076499</v>
      </c>
      <c r="CG229" s="63">
        <f>BA232</f>
        <v>6.0117057857447325</v>
      </c>
      <c r="CH229" s="63">
        <f>BG232</f>
        <v>0.21934170318086926</v>
      </c>
      <c r="CI229" s="63">
        <f>BM232</f>
        <v>0</v>
      </c>
      <c r="CJ229" s="63">
        <f>BS232</f>
        <v>0.54411389941083144</v>
      </c>
      <c r="CK229" s="64">
        <f>SUM(CC229:CJ229)</f>
        <v>7.6639316671452873</v>
      </c>
      <c r="CL229" s="36"/>
    </row>
    <row r="230" spans="2:90" x14ac:dyDescent="0.65">
      <c r="B230" s="45">
        <v>44084</v>
      </c>
      <c r="C230" s="39">
        <f t="shared" si="73"/>
        <v>495</v>
      </c>
      <c r="D230" s="47">
        <v>73221</v>
      </c>
      <c r="E230" s="52">
        <f t="shared" si="69"/>
        <v>4.405354460134854E-2</v>
      </c>
      <c r="F230" s="39">
        <f t="shared" si="71"/>
        <v>24368</v>
      </c>
      <c r="G230" s="47">
        <v>1662091</v>
      </c>
      <c r="H230" s="47">
        <f t="shared" si="72"/>
        <v>13</v>
      </c>
      <c r="I230" s="47">
        <v>1406</v>
      </c>
      <c r="J230" s="53">
        <f t="shared" si="74"/>
        <v>1.9202141462148836E-2</v>
      </c>
      <c r="Y230" s="48"/>
      <c r="Z230" s="51">
        <f>Z229+$AA$41</f>
        <v>168.30000000000058</v>
      </c>
      <c r="AA230" s="25">
        <f>AA229+AB230*$AA$41</f>
        <v>18.138706446755204</v>
      </c>
      <c r="AB230" s="26">
        <f>-$AC$35*AA229*AC229</f>
        <v>-7.2833191540857058E-13</v>
      </c>
      <c r="AC230" s="25">
        <f>AC229+AD230*$AA$41</f>
        <v>2.1759766005248908E-12</v>
      </c>
      <c r="AD230" s="27">
        <f>$AC$35*AA229*AC229-$AC$36*AC229</f>
        <v>-5.5657896627355105E-13</v>
      </c>
      <c r="AE230" s="33"/>
      <c r="AF230" s="51">
        <f>AF229+$AG$41</f>
        <v>69.18999999999987</v>
      </c>
      <c r="AG230" s="80">
        <f>AG229+AH230*$AG$41</f>
        <v>6.9271803520647994</v>
      </c>
      <c r="AH230" s="26">
        <f>-$AI$35*AG229*AI229</f>
        <v>-4.2305717250330739E-5</v>
      </c>
      <c r="AI230" s="25">
        <f>AI229+AJ230*$AG$41</f>
        <v>2.5589842287282834E-4</v>
      </c>
      <c r="AJ230" s="27">
        <f>$AI$35*AG229*AI229-$AI$36*AI229</f>
        <v>-9.4379060041034467E-5</v>
      </c>
      <c r="AK230" s="36"/>
      <c r="AL230" s="51">
        <f>AL229+$AM$41</f>
        <v>93.5</v>
      </c>
      <c r="AM230" s="25">
        <f>AM229+AN230*$AM$41</f>
        <v>29.416984849067582</v>
      </c>
      <c r="AN230" s="26">
        <f>-$AO$35*AM229*AO229</f>
        <v>-2.4065054909255968E-2</v>
      </c>
      <c r="AO230" s="25">
        <f>AO229+AP230*$AM$41</f>
        <v>4.1561745525511076E-2</v>
      </c>
      <c r="AP230" s="27">
        <f>$AO$35*AM229*AO229-$AO$36*AO229</f>
        <v>-7.7356414747719766E-3</v>
      </c>
      <c r="AQ230" s="5"/>
      <c r="AR230" s="51">
        <f>AR229+$AS$41</f>
        <v>44.880000000000017</v>
      </c>
      <c r="AS230" s="25">
        <f>AS229+AT230*$AS$41</f>
        <v>3.2693733972676706</v>
      </c>
      <c r="AT230" s="26">
        <f>-$AU$35*AS229*AU229</f>
        <v>-9.6224688363196503E-2</v>
      </c>
      <c r="AU230" s="25">
        <f>AU229+AV230*$AS$41</f>
        <v>1.0257605206304101</v>
      </c>
      <c r="AV230" s="27">
        <f>$AU$35*AS229*AU229-$AU$36*AU229</f>
        <v>-0.40960487210817043</v>
      </c>
      <c r="AW230" s="30"/>
      <c r="AX230" s="19">
        <f>AX229+$AS$41</f>
        <v>44.880000000000017</v>
      </c>
      <c r="AY230" s="25">
        <f>AY229+AZ230*$AY$41</f>
        <v>4.7617374568881387E-3</v>
      </c>
      <c r="AZ230" s="26">
        <f>-$BA$35*AY229*BA229</f>
        <v>-2.8569524576277277E-3</v>
      </c>
      <c r="BA230" s="25">
        <f>BA229+BB230*$AY$41</f>
        <v>6.979858501457505</v>
      </c>
      <c r="BB230" s="27">
        <f>$BA$35*AY229*BA229-$BA$36*BA229</f>
        <v>-3.0054810863419981</v>
      </c>
      <c r="BC230" s="36"/>
      <c r="BD230" s="19">
        <f>BD229+$BE$41</f>
        <v>37.399999999999991</v>
      </c>
      <c r="BE230" s="25">
        <f>BE229+BF230*$BE$41</f>
        <v>49.867455157904025</v>
      </c>
      <c r="BF230" s="26">
        <f>-$BG$35*BE229*BG229</f>
        <v>-0.21155539476895735</v>
      </c>
      <c r="BG230" s="25">
        <f>BG229+BH230*$BE$41</f>
        <v>0.11060217162496061</v>
      </c>
      <c r="BH230" s="27">
        <f>$BG$35*BE229*BG229-$BG$36*BG229</f>
        <v>0.16053331403762408</v>
      </c>
      <c r="BI230" s="74"/>
      <c r="BJ230" s="19">
        <f>BJ229+$BK$41</f>
        <v>86.019999999999811</v>
      </c>
      <c r="BK230" s="25"/>
      <c r="BL230" s="26"/>
      <c r="BM230" s="25"/>
      <c r="BN230" s="27"/>
      <c r="BO230" s="74"/>
      <c r="BP230" s="19">
        <f>BP229+$BK$41</f>
        <v>86.019999999999811</v>
      </c>
      <c r="BQ230" s="25">
        <f>BQ229+BR230*$BQ$41</f>
        <v>49.509479693732835</v>
      </c>
      <c r="BR230" s="26">
        <f>-$BS$35*BQ229*BS229</f>
        <v>-0.83310096508125442</v>
      </c>
      <c r="BS230" s="25">
        <f>BS229+BT230*$BQ$41</f>
        <v>0.37966685718014098</v>
      </c>
      <c r="BT230" s="27">
        <f>$BS$35*BQ229*BS229-$BS$36*BS229</f>
        <v>0.62707754857129705</v>
      </c>
      <c r="BU230" s="100"/>
      <c r="BV230" s="19">
        <f>BV229+$BK$41</f>
        <v>86.019999999999811</v>
      </c>
      <c r="BW230" s="25">
        <f>BW229+BX230*$BQ$41</f>
        <v>49.509479693732835</v>
      </c>
      <c r="BX230" s="26">
        <f>-$BS$35*BW229*BY229</f>
        <v>-0.83310096508125442</v>
      </c>
      <c r="BY230" s="25">
        <f>BY229+BZ230*$BQ$41</f>
        <v>0.37966685718014098</v>
      </c>
      <c r="BZ230" s="27">
        <f>$BS$35*BW229*BY229-$BS$36*BY229</f>
        <v>0.62707754857129705</v>
      </c>
      <c r="CA230" s="33"/>
      <c r="CB230" s="21">
        <f>CB229+$AA$41</f>
        <v>168.30000000000058</v>
      </c>
      <c r="CC230" s="64">
        <f>AC233</f>
        <v>1.1687498663467305E-12</v>
      </c>
      <c r="CD230" s="64">
        <f>AI233</f>
        <v>1.7434248435275871E-4</v>
      </c>
      <c r="CE230" s="64">
        <f>AO233</f>
        <v>3.1802998779612679E-2</v>
      </c>
      <c r="CF230" s="25">
        <f>AU233</f>
        <v>0.77879365010839841</v>
      </c>
      <c r="CG230" s="63">
        <f>BA233</f>
        <v>5.5791720762346468</v>
      </c>
      <c r="CH230" s="63">
        <f>BG233</f>
        <v>0.308618188021753</v>
      </c>
      <c r="CI230" s="63">
        <f>BM233</f>
        <v>0</v>
      </c>
      <c r="CJ230" s="63">
        <f>BS233</f>
        <v>0.65089149856146067</v>
      </c>
      <c r="CK230" s="64">
        <f>SUM(CC230:CJ230)</f>
        <v>7.3494527541913932</v>
      </c>
      <c r="CL230" s="75">
        <f>P75</f>
        <v>44284</v>
      </c>
    </row>
    <row r="231" spans="2:90" x14ac:dyDescent="0.65">
      <c r="B231" s="45">
        <v>44085</v>
      </c>
      <c r="C231" s="39">
        <f t="shared" si="73"/>
        <v>680</v>
      </c>
      <c r="D231" s="47">
        <v>73901</v>
      </c>
      <c r="E231" s="52">
        <f t="shared" si="69"/>
        <v>4.3839661721374538E-2</v>
      </c>
      <c r="F231" s="39">
        <f t="shared" si="71"/>
        <v>23620</v>
      </c>
      <c r="G231" s="47">
        <v>1685711</v>
      </c>
      <c r="H231" s="47">
        <f t="shared" si="72"/>
        <v>6</v>
      </c>
      <c r="I231" s="47">
        <v>1412</v>
      </c>
      <c r="J231" s="53">
        <f t="shared" si="74"/>
        <v>1.9106642670599857E-2</v>
      </c>
      <c r="Y231" s="48"/>
      <c r="Z231" s="51">
        <f>Z230+$AA$41</f>
        <v>169.20000000000059</v>
      </c>
      <c r="AA231" s="25">
        <f>AA230+AB231*$AA$41</f>
        <v>18.138706446754671</v>
      </c>
      <c r="AB231" s="26">
        <f>-$AC$35*AA230*AC230</f>
        <v>-5.9204101187893968E-13</v>
      </c>
      <c r="AC231" s="25">
        <f>AC230+AD231*$AA$41</f>
        <v>1.7687916197891837E-12</v>
      </c>
      <c r="AD231" s="27">
        <f>$AC$35*AA230*AC230-$AC$36*AC230</f>
        <v>-4.5242775637300792E-13</v>
      </c>
      <c r="AE231" s="33"/>
      <c r="AF231" s="51">
        <f>AF230+$AG$41</f>
        <v>69.559999999999874</v>
      </c>
      <c r="AG231" s="80">
        <f>AG230+AH231*$AG$41</f>
        <v>6.9271665785391239</v>
      </c>
      <c r="AH231" s="26">
        <f>-$AI$35*AG230*AI230</f>
        <v>-3.7225745068029548E-5</v>
      </c>
      <c r="AI231" s="25">
        <f>AI230+AJ231*$AG$41</f>
        <v>2.2517121281041445E-4</v>
      </c>
      <c r="AJ231" s="27">
        <f>$AI$35*AG230*AI230-$AI$36*AI230</f>
        <v>-8.3046513682199754E-5</v>
      </c>
      <c r="AK231" s="36"/>
      <c r="AL231" s="51">
        <f>AL230+$AM$41</f>
        <v>94</v>
      </c>
      <c r="AM231" s="25">
        <f>AM230+AN231*$AM$41</f>
        <v>29.405981257921759</v>
      </c>
      <c r="AN231" s="26">
        <f>-$AO$35*AM230*AO230</f>
        <v>-2.2007182291645708E-2</v>
      </c>
      <c r="AO231" s="25">
        <f>AO230+AP231*$AM$41</f>
        <v>3.8018725737405057E-2</v>
      </c>
      <c r="AP231" s="27">
        <f>$AO$35*AM230*AO230-$AO$36*AO230</f>
        <v>-7.0860395762120422E-3</v>
      </c>
      <c r="AQ231" s="5"/>
      <c r="AR231" s="51">
        <f>AR230+$AS$41</f>
        <v>45.120000000000019</v>
      </c>
      <c r="AS231" s="25">
        <f>AS230+AT231*$AS$41</f>
        <v>3.2484469697210239</v>
      </c>
      <c r="AT231" s="26">
        <f>-$AU$35*AS230*AU230</f>
        <v>-8.7193448111028957E-2</v>
      </c>
      <c r="AU231" s="25">
        <f>AU230+AV231*$AS$41</f>
        <v>0.93590481194897279</v>
      </c>
      <c r="AV231" s="27">
        <f>$AU$35*AS230*AU230-$AU$36*AU230</f>
        <v>-0.3743987861726556</v>
      </c>
      <c r="AW231" s="30"/>
      <c r="AX231" s="19">
        <f>AX230+$AS$41</f>
        <v>45.120000000000019</v>
      </c>
      <c r="AY231" s="25">
        <f>AY230+AZ231*$AY$41</f>
        <v>4.330995609322744E-3</v>
      </c>
      <c r="AZ231" s="26">
        <f>-$BA$35*AY230*BA230</f>
        <v>-2.3930102642521905E-3</v>
      </c>
      <c r="BA231" s="25">
        <f>BA230+BB231*$AY$41</f>
        <v>6.4777394312001295</v>
      </c>
      <c r="BB231" s="27">
        <f>$BA$35*AY230*BA230-$BA$36*BA230</f>
        <v>-2.78955039031875</v>
      </c>
      <c r="BC231" s="36"/>
      <c r="BD231" s="19">
        <f>BD230+$BE$41</f>
        <v>37.599999999999994</v>
      </c>
      <c r="BE231" s="25">
        <f>BE230+BF231*$BE$41</f>
        <v>49.807888310498178</v>
      </c>
      <c r="BF231" s="26">
        <f>-$BG$35*BE230*BG230</f>
        <v>-0.29783423702922451</v>
      </c>
      <c r="BG231" s="25">
        <f>BG230+BH231*$BE$41</f>
        <v>0.15579073671956062</v>
      </c>
      <c r="BH231" s="27">
        <f>$BG$35*BE230*BG230-$BG$36*BG230</f>
        <v>0.2259428254730001</v>
      </c>
      <c r="BI231" s="74"/>
      <c r="BJ231" s="19">
        <f>BJ230+$BK$41</f>
        <v>86.479999999999805</v>
      </c>
      <c r="BK231" s="25"/>
      <c r="BL231" s="26"/>
      <c r="BM231" s="25"/>
      <c r="BN231" s="27"/>
      <c r="BO231" s="74"/>
      <c r="BP231" s="19">
        <f>BP230+$BK$41</f>
        <v>86.479999999999805</v>
      </c>
      <c r="BQ231" s="25">
        <f>BQ230+BR231*$BQ$41</f>
        <v>49.409855018386338</v>
      </c>
      <c r="BR231" s="26">
        <f>-$BS$35*BQ230*BS230</f>
        <v>-0.99624675346500835</v>
      </c>
      <c r="BS231" s="25">
        <f>BS230+BT231*$BQ$41</f>
        <v>0.45461318680993268</v>
      </c>
      <c r="BT231" s="27">
        <f>$BS$35*BQ230*BS230-$BS$36*BS230</f>
        <v>0.74946329629791664</v>
      </c>
      <c r="BU231" s="100"/>
      <c r="BV231" s="19">
        <f>BV230+$BK$41</f>
        <v>86.479999999999805</v>
      </c>
      <c r="BW231" s="25">
        <f>BW230+BX231*$BQ$41</f>
        <v>49.409855018386338</v>
      </c>
      <c r="BX231" s="26">
        <f>-$BS$35*BW230*BY230</f>
        <v>-0.99624675346500835</v>
      </c>
      <c r="BY231" s="25">
        <f>BY230+BZ231*$BQ$41</f>
        <v>0.45461318680993268</v>
      </c>
      <c r="BZ231" s="27">
        <f>$BS$35*BW230*BY230-$BS$36*BY230</f>
        <v>0.74946329629791664</v>
      </c>
      <c r="CA231" s="33"/>
      <c r="CB231" s="21">
        <f>CB230+$AA$41</f>
        <v>169.20000000000059</v>
      </c>
      <c r="CC231" s="64">
        <f>AC234</f>
        <v>9.5004466901211642E-13</v>
      </c>
      <c r="CD231" s="64">
        <f>AI234</f>
        <v>1.5340812003723938E-4</v>
      </c>
      <c r="CE231" s="64">
        <f>AO234</f>
        <v>2.9083221457831418E-2</v>
      </c>
      <c r="CF231" s="25">
        <f>AU234</f>
        <v>0.7102945166991832</v>
      </c>
      <c r="CG231" s="63">
        <f>BA234</f>
        <v>5.1777362036772283</v>
      </c>
      <c r="CH231" s="63">
        <f>BG234</f>
        <v>0.43383939172826058</v>
      </c>
      <c r="CI231" s="63">
        <f>BM234</f>
        <v>0</v>
      </c>
      <c r="CJ231" s="63">
        <f>BS234</f>
        <v>0.77813290753026809</v>
      </c>
      <c r="CK231" s="64">
        <f>SUM(CC231:CJ231)</f>
        <v>7.1292396492137584</v>
      </c>
      <c r="CL231" s="36"/>
    </row>
    <row r="232" spans="2:90" x14ac:dyDescent="0.65">
      <c r="B232" s="45">
        <v>44086</v>
      </c>
      <c r="C232" s="39">
        <f t="shared" si="73"/>
        <v>643</v>
      </c>
      <c r="D232" s="47">
        <v>74544</v>
      </c>
      <c r="E232" s="52">
        <f t="shared" si="69"/>
        <v>4.3753308908550281E-2</v>
      </c>
      <c r="F232" s="39">
        <f t="shared" si="71"/>
        <v>18023</v>
      </c>
      <c r="G232" s="47">
        <v>1703734</v>
      </c>
      <c r="H232" s="47">
        <f t="shared" si="72"/>
        <v>11</v>
      </c>
      <c r="I232" s="47">
        <v>1423</v>
      </c>
      <c r="J232" s="53">
        <f t="shared" si="74"/>
        <v>1.9089396866280316E-2</v>
      </c>
      <c r="Y232" s="48"/>
      <c r="Z232" s="51">
        <f>Z231+$AA$41</f>
        <v>170.10000000000059</v>
      </c>
      <c r="AA232" s="25">
        <f>AA231+AB232*$AA$41</f>
        <v>18.138706446754238</v>
      </c>
      <c r="AB232" s="26">
        <f>-$AC$35*AA231*AC231</f>
        <v>-4.8125387935253554E-13</v>
      </c>
      <c r="AC232" s="25">
        <f>AC231+AD232*$AA$41</f>
        <v>1.4378021314575383E-12</v>
      </c>
      <c r="AD232" s="27">
        <f>$AC$35*AA231*AC231-$AC$36*AC231</f>
        <v>-3.6776609814627262E-13</v>
      </c>
      <c r="AE232" s="33"/>
      <c r="AF232" s="51">
        <f>AF231+$AG$41</f>
        <v>69.929999999999879</v>
      </c>
      <c r="AG232" s="80">
        <f>AG231+AH232*$AG$41</f>
        <v>6.9271544589047798</v>
      </c>
      <c r="AH232" s="26">
        <f>-$AI$35*AG231*AI231</f>
        <v>-3.2755768496417897E-5</v>
      </c>
      <c r="AI232" s="25">
        <f>AI231+AJ232*$AG$41</f>
        <v>1.9813357324635801E-4</v>
      </c>
      <c r="AJ232" s="27">
        <f>$AI$35*AG231*AI231-$AI$36*AI231</f>
        <v>-7.3074701524476895E-5</v>
      </c>
      <c r="AK232" s="36"/>
      <c r="AL232" s="51">
        <f>AL231+$AM$41</f>
        <v>94.5</v>
      </c>
      <c r="AM232" s="25">
        <f>AM231+AN232*$AM$41</f>
        <v>29.395919456493402</v>
      </c>
      <c r="AN232" s="26">
        <f>-$AO$35*AM231*AO231</f>
        <v>-2.0123602856715612E-2</v>
      </c>
      <c r="AO232" s="25">
        <f>AO231+AP232*$AM$41</f>
        <v>3.4773973157671098E-2</v>
      </c>
      <c r="AP232" s="27">
        <f>$AO$35*AM231*AO231-$AO$36*AO231</f>
        <v>-6.4895051594679246E-3</v>
      </c>
      <c r="AQ232" s="5"/>
      <c r="AR232" s="51">
        <f>AR231+$AS$41</f>
        <v>45.360000000000021</v>
      </c>
      <c r="AS232" s="25">
        <f>AS231+AT232*$AS$41</f>
        <v>3.2294758899030085</v>
      </c>
      <c r="AT232" s="26">
        <f>-$AU$35*AS231*AU231</f>
        <v>-7.9046165908397095E-2</v>
      </c>
      <c r="AU232" s="25">
        <f>AU231+AV232*$AS$41</f>
        <v>0.853798172076499</v>
      </c>
      <c r="AV232" s="27">
        <f>$AU$35*AS231*AU231-$AU$36*AU231</f>
        <v>-0.34211099946864071</v>
      </c>
      <c r="AW232" s="30"/>
      <c r="AX232" s="19">
        <f>AX231+$AS$41</f>
        <v>45.360000000000021</v>
      </c>
      <c r="AY232" s="25">
        <f>AY231+AZ232*$AY$41</f>
        <v>3.9674020183108989E-3</v>
      </c>
      <c r="AZ232" s="26">
        <f>-$BA$35*AY231*BA231</f>
        <v>-2.0199643945102491E-3</v>
      </c>
      <c r="BA232" s="25">
        <f>BA231+BB232*$AY$41</f>
        <v>6.0117057857447325</v>
      </c>
      <c r="BB232" s="27">
        <f>$BA$35*AY231*BA231-$BA$36*BA231</f>
        <v>-2.5890758080855418</v>
      </c>
      <c r="BC232" s="36"/>
      <c r="BD232" s="19">
        <f>BD231+$BE$41</f>
        <v>37.799999999999997</v>
      </c>
      <c r="BE232" s="25">
        <f>BE231+BF232*$BE$41</f>
        <v>49.724084548263328</v>
      </c>
      <c r="BF232" s="26">
        <f>-$BG$35*BE231*BG231</f>
        <v>-0.41901881117425754</v>
      </c>
      <c r="BG232" s="25">
        <f>BG231+BH232*$BE$41</f>
        <v>0.21934170318086926</v>
      </c>
      <c r="BH232" s="27">
        <f>$BG$35*BE231*BG231-$BG$36*BG231</f>
        <v>0.31775483230654311</v>
      </c>
      <c r="BI232" s="74"/>
      <c r="BJ232" s="19">
        <f>BJ231+$BK$41</f>
        <v>86.939999999999799</v>
      </c>
      <c r="BK232" s="25"/>
      <c r="BL232" s="26"/>
      <c r="BM232" s="25"/>
      <c r="BN232" s="27"/>
      <c r="BO232" s="74"/>
      <c r="BP232" s="19">
        <f>BP231+$BK$41</f>
        <v>86.939999999999799</v>
      </c>
      <c r="BQ232" s="25">
        <f>BQ231+BR232*$BQ$41</f>
        <v>49.290804448642795</v>
      </c>
      <c r="BR232" s="26">
        <f>-$BS$35*BQ231*BS231</f>
        <v>-1.190505697435444</v>
      </c>
      <c r="BS232" s="25">
        <f>BS231+BT232*$BQ$41</f>
        <v>0.54411389941083144</v>
      </c>
      <c r="BT232" s="27">
        <f>$BS$35*BQ231*BS231-$BS$36*BS231</f>
        <v>0.8950071260089878</v>
      </c>
      <c r="BU232" s="100"/>
      <c r="BV232" s="19">
        <f>BV231+$BK$41</f>
        <v>86.939999999999799</v>
      </c>
      <c r="BW232" s="25">
        <f>BW231+BX232*$BQ$41</f>
        <v>49.290804448642795</v>
      </c>
      <c r="BX232" s="26">
        <f>-$BS$35*BW231*BY231</f>
        <v>-1.190505697435444</v>
      </c>
      <c r="BY232" s="25">
        <f>BY231+BZ232*$BQ$41</f>
        <v>0.54411389941083144</v>
      </c>
      <c r="BZ232" s="27">
        <f>$BS$35*BW231*BY231-$BS$36*BY231</f>
        <v>0.8950071260089878</v>
      </c>
      <c r="CA232" s="33"/>
      <c r="CB232" s="21">
        <f>CB231+$AA$41</f>
        <v>170.10000000000059</v>
      </c>
      <c r="CC232" s="64">
        <f>AC235</f>
        <v>7.7226522039282065E-13</v>
      </c>
      <c r="CD232" s="64">
        <f>AI235</f>
        <v>1.3498746120692095E-4</v>
      </c>
      <c r="CE232" s="64">
        <f>AO235</f>
        <v>2.6593836556326553E-2</v>
      </c>
      <c r="CF232" s="25">
        <f>AU235</f>
        <v>0.64775106448427577</v>
      </c>
      <c r="CG232" s="63">
        <f>BA235</f>
        <v>4.8051669312643748</v>
      </c>
      <c r="CH232" s="63">
        <f>BG235</f>
        <v>0.60909414260483141</v>
      </c>
      <c r="CI232" s="63">
        <f>BM235</f>
        <v>0</v>
      </c>
      <c r="CJ232" s="63">
        <f>BS235</f>
        <v>0.92954923245503551</v>
      </c>
      <c r="CK232" s="64">
        <f>SUM(CC232:CJ232)</f>
        <v>7.0182901948268235</v>
      </c>
      <c r="CL232" s="36"/>
    </row>
    <row r="233" spans="2:90" x14ac:dyDescent="0.65">
      <c r="B233" s="45">
        <v>44087</v>
      </c>
      <c r="C233" s="39">
        <f t="shared" si="73"/>
        <v>674</v>
      </c>
      <c r="D233" s="47">
        <v>75218</v>
      </c>
      <c r="E233" s="52">
        <f t="shared" si="69"/>
        <v>4.3834355113172803E-2</v>
      </c>
      <c r="F233" s="39">
        <f t="shared" si="71"/>
        <v>12226</v>
      </c>
      <c r="G233" s="47">
        <v>1715960</v>
      </c>
      <c r="H233" s="47">
        <f t="shared" si="72"/>
        <v>16</v>
      </c>
      <c r="I233" s="47">
        <v>1439</v>
      </c>
      <c r="J233" s="53">
        <f t="shared" si="74"/>
        <v>1.9131059055013427E-2</v>
      </c>
      <c r="Y233" s="48"/>
      <c r="Z233" s="51">
        <f>Z232+$AA$41</f>
        <v>171.0000000000006</v>
      </c>
      <c r="AA233" s="25">
        <f>AA232+AB233*$AA$41</f>
        <v>18.138706446753886</v>
      </c>
      <c r="AB233" s="26">
        <f>-$AC$35*AA232*AC232</f>
        <v>-3.9119806186538751E-13</v>
      </c>
      <c r="AC233" s="25">
        <f>AC232+AD233*$AA$41</f>
        <v>1.1687498663467305E-12</v>
      </c>
      <c r="AD233" s="27">
        <f>$AC$35*AA232*AC232-$AC$36*AC232</f>
        <v>-2.9894696123423087E-13</v>
      </c>
      <c r="AE233" s="33"/>
      <c r="AF233" s="51">
        <f>AF232+$AG$41</f>
        <v>70.299999999999883</v>
      </c>
      <c r="AG233" s="80">
        <f>AG232+AH233*$AG$41</f>
        <v>6.9271437945652856</v>
      </c>
      <c r="AH233" s="26">
        <f>-$AI$35*AG232*AI232</f>
        <v>-2.8822539172817165E-5</v>
      </c>
      <c r="AI233" s="25">
        <f>AI232+AJ233*$AG$41</f>
        <v>1.7434248435275871E-4</v>
      </c>
      <c r="AJ233" s="27">
        <f>$AI$35*AG232*AI232-$AI$36*AI232</f>
        <v>-6.4300240252971087E-5</v>
      </c>
      <c r="AK233" s="36"/>
      <c r="AL233" s="51">
        <f>AL232+$AM$41</f>
        <v>95</v>
      </c>
      <c r="AM233" s="25">
        <f>AM232+AN233*$AM$41</f>
        <v>29.386719540266277</v>
      </c>
      <c r="AN233" s="26">
        <f>-$AO$35*AM232*AO232</f>
        <v>-1.8399832454252935E-2</v>
      </c>
      <c r="AO233" s="25">
        <f>AO232+AP233*$AM$41</f>
        <v>3.1802998779612679E-2</v>
      </c>
      <c r="AP233" s="27">
        <f>$AO$35*AM232*AO232-$AO$36*AO232</f>
        <v>-5.9419487561168313E-3</v>
      </c>
      <c r="AQ233" s="5"/>
      <c r="AR233" s="51">
        <f>AR232+$AS$41</f>
        <v>45.600000000000023</v>
      </c>
      <c r="AS233" s="25">
        <f>AS232+AT233*$AS$41</f>
        <v>3.2122702092868471</v>
      </c>
      <c r="AT233" s="26">
        <f>-$AU$35*AS232*AU232</f>
        <v>-7.1690335900672156E-2</v>
      </c>
      <c r="AU233" s="25">
        <f>AU232+AV233*$AS$41</f>
        <v>0.77879365010839841</v>
      </c>
      <c r="AV233" s="27">
        <f>$AU$35*AS232*AU232-$AU$36*AU232</f>
        <v>-0.31251884153375242</v>
      </c>
      <c r="AW233" s="30"/>
      <c r="AX233" s="19">
        <f>AX232+$AS$41</f>
        <v>45.600000000000023</v>
      </c>
      <c r="AY233" s="25">
        <f>AY232+AZ233*$AY$41</f>
        <v>3.6582949547754985E-3</v>
      </c>
      <c r="AZ233" s="26">
        <f>-$BA$35*AY232*BA232</f>
        <v>-1.7172614640855572E-3</v>
      </c>
      <c r="BA233" s="25">
        <f>BA232+BB233*$AY$41</f>
        <v>5.5791720762346468</v>
      </c>
      <c r="BB233" s="27">
        <f>$BA$35*AY232*BA232-$BA$36*BA232</f>
        <v>-2.4029650528338076</v>
      </c>
      <c r="BC233" s="36"/>
      <c r="BD233" s="19">
        <f>BD232+$BE$41</f>
        <v>38</v>
      </c>
      <c r="BE233" s="25">
        <f>BE232+BF233*$BE$41</f>
        <v>49.606293642008929</v>
      </c>
      <c r="BF233" s="26">
        <f>-$BG$35*BE232*BG232</f>
        <v>-0.58895453127198361</v>
      </c>
      <c r="BG233" s="25">
        <f>BG232+BH233*$BE$41</f>
        <v>0.308618188021753</v>
      </c>
      <c r="BH233" s="27">
        <f>$BG$35*BE232*BG232-$BG$36*BG232</f>
        <v>0.44638242420441859</v>
      </c>
      <c r="BI233" s="74"/>
      <c r="BJ233" s="19">
        <f>BJ232+$BK$41</f>
        <v>87.399999999999793</v>
      </c>
      <c r="BK233" s="25"/>
      <c r="BL233" s="26"/>
      <c r="BM233" s="25"/>
      <c r="BN233" s="27"/>
      <c r="BO233" s="74"/>
      <c r="BP233" s="19">
        <f>BP232+$BK$41</f>
        <v>87.399999999999793</v>
      </c>
      <c r="BQ233" s="25">
        <f>BQ232+BR233*$BQ$41</f>
        <v>49.148659446030464</v>
      </c>
      <c r="BR233" s="26">
        <f>-$BS$35*BQ232*BS232</f>
        <v>-1.4214500261233327</v>
      </c>
      <c r="BS233" s="25">
        <f>BS232+BT233*$BQ$41</f>
        <v>0.65089149856146067</v>
      </c>
      <c r="BT233" s="27">
        <f>$BS$35*BQ232*BS232-$BS$36*BS232</f>
        <v>1.0677759915062923</v>
      </c>
      <c r="BU233" s="100"/>
      <c r="BV233" s="19">
        <f>BV232+$BK$41</f>
        <v>87.399999999999793</v>
      </c>
      <c r="BW233" s="25">
        <f>BW232+BX233*$BQ$41</f>
        <v>49.148659446030464</v>
      </c>
      <c r="BX233" s="26">
        <f>-$BS$35*BW232*BY232</f>
        <v>-1.4214500261233327</v>
      </c>
      <c r="BY233" s="25">
        <f>BY232+BZ233*$BQ$41</f>
        <v>0.65089149856146067</v>
      </c>
      <c r="BZ233" s="27">
        <f>$BS$35*BW232*BY232-$BS$36*BY232</f>
        <v>1.0677759915062923</v>
      </c>
      <c r="CA233" s="33"/>
      <c r="CB233" s="21">
        <f>CB232+$AA$41</f>
        <v>171.0000000000006</v>
      </c>
      <c r="CC233" s="64">
        <f>AC236</f>
        <v>6.2775318896164818E-13</v>
      </c>
      <c r="CD233" s="64">
        <f>AI236</f>
        <v>1.1877867579690473E-4</v>
      </c>
      <c r="CE233" s="64">
        <f>AO236</f>
        <v>2.4315690619218146E-2</v>
      </c>
      <c r="CF233" s="25">
        <f>AU236</f>
        <v>0.59065747308469008</v>
      </c>
      <c r="CG233" s="63">
        <f>BA236</f>
        <v>4.4593920774734181</v>
      </c>
      <c r="CH233" s="63">
        <f>BG236</f>
        <v>0.85362133326913991</v>
      </c>
      <c r="CI233" s="63">
        <f>BM236</f>
        <v>0</v>
      </c>
      <c r="CJ233" s="63">
        <f>BS236</f>
        <v>1.109434400955926</v>
      </c>
      <c r="CK233" s="64">
        <f>SUM(CC233:CJ233)</f>
        <v>7.037539754078816</v>
      </c>
      <c r="CL233" s="75">
        <f>P76</f>
        <v>44291</v>
      </c>
    </row>
    <row r="234" spans="2:90" x14ac:dyDescent="0.65">
      <c r="B234" s="45">
        <v>44088</v>
      </c>
      <c r="C234" s="39">
        <f t="shared" si="73"/>
        <v>439</v>
      </c>
      <c r="D234" s="47">
        <v>75657</v>
      </c>
      <c r="E234" s="52">
        <f t="shared" si="69"/>
        <v>4.403642491072754E-2</v>
      </c>
      <c r="F234" s="39">
        <f t="shared" si="71"/>
        <v>2095</v>
      </c>
      <c r="G234" s="47">
        <v>1718055</v>
      </c>
      <c r="H234" s="47">
        <f t="shared" si="72"/>
        <v>3</v>
      </c>
      <c r="I234" s="47">
        <v>1442</v>
      </c>
      <c r="J234" s="53">
        <f t="shared" si="74"/>
        <v>1.9059703662582445E-2</v>
      </c>
      <c r="Y234" s="48"/>
      <c r="Z234" s="51">
        <f>Z233+$AA$41</f>
        <v>171.9000000000006</v>
      </c>
      <c r="AA234" s="25">
        <f>AA233+AB234*$AA$41</f>
        <v>18.138706446753599</v>
      </c>
      <c r="AB234" s="26">
        <f>-$AC$35*AA233*AC233</f>
        <v>-3.1799416103019277E-13</v>
      </c>
      <c r="AC234" s="25">
        <f>AC233+AD234*$AA$41</f>
        <v>9.5004466901211642E-13</v>
      </c>
      <c r="AD234" s="27">
        <f>$AC$35*AA233*AC233-$AC$36*AC233</f>
        <v>-2.4300577481623784E-13</v>
      </c>
      <c r="AE234" s="33"/>
      <c r="AF234" s="51">
        <f>AF233+$AG$41</f>
        <v>70.669999999999888</v>
      </c>
      <c r="AG234" s="80">
        <f>AG233+AH234*$AG$41</f>
        <v>6.927134410771572</v>
      </c>
      <c r="AH234" s="26">
        <f>-$AI$35*AG233*AI233</f>
        <v>-2.5361604630879469E-5</v>
      </c>
      <c r="AI234" s="25">
        <f>AI233+AJ234*$AG$41</f>
        <v>1.5340812003723938E-4</v>
      </c>
      <c r="AJ234" s="27">
        <f>$AI$35*AG233*AI233-$AI$36*AI233</f>
        <v>-5.6579363014917119E-5</v>
      </c>
      <c r="AK234" s="36"/>
      <c r="AL234" s="51">
        <f>AL233+$AM$41</f>
        <v>95.5</v>
      </c>
      <c r="AM234" s="25">
        <f>AM233+AN234*$AM$41</f>
        <v>29.378308268015193</v>
      </c>
      <c r="AN234" s="26">
        <f>-$AO$35*AM233*AO233</f>
        <v>-1.6822544502166352E-2</v>
      </c>
      <c r="AO234" s="25">
        <f>AO233+AP234*$AM$41</f>
        <v>2.9083221457831418E-2</v>
      </c>
      <c r="AP234" s="27">
        <f>$AO$35*AM233*AO233-$AO$36*AO233</f>
        <v>-5.4395546435625219E-3</v>
      </c>
      <c r="AQ234" s="5"/>
      <c r="AR234" s="51">
        <f>AR233+$AS$41</f>
        <v>45.840000000000025</v>
      </c>
      <c r="AS234" s="25">
        <f>AS233+AT234*$AS$41</f>
        <v>3.1966596284843551</v>
      </c>
      <c r="AT234" s="26">
        <f>-$AU$35*AS233*AU233</f>
        <v>-6.5044086677049279E-2</v>
      </c>
      <c r="AU234" s="25">
        <f>AU233+AV234*$AS$41</f>
        <v>0.7102945166991832</v>
      </c>
      <c r="AV234" s="27">
        <f>$AU$35*AS233*AU233-$AU$36*AU233</f>
        <v>-0.28541305587173005</v>
      </c>
      <c r="AW234" s="30"/>
      <c r="AX234" s="19">
        <f>AX233+$AS$41</f>
        <v>45.840000000000025</v>
      </c>
      <c r="AY234" s="25">
        <f>AY233+AZ234*$AY$41</f>
        <v>3.393778023299755E-3</v>
      </c>
      <c r="AZ234" s="26">
        <f>-$BA$35*AY233*BA233</f>
        <v>-1.4695385081985755E-3</v>
      </c>
      <c r="BA234" s="25">
        <f>BA233+BB234*$AY$41</f>
        <v>5.1777362036772283</v>
      </c>
      <c r="BB234" s="27">
        <f>$BA$35*AY233*BA233-$BA$36*BA233</f>
        <v>-2.2301992919856604</v>
      </c>
      <c r="BC234" s="36"/>
      <c r="BD234" s="19">
        <f>BD233+$BE$41</f>
        <v>38.200000000000003</v>
      </c>
      <c r="BE234" s="25">
        <f>BE233+BF234*$BE$41</f>
        <v>49.440952073859592</v>
      </c>
      <c r="BF234" s="26">
        <f>-$BG$35*BE233*BG233</f>
        <v>-0.82670784074667736</v>
      </c>
      <c r="BG234" s="25">
        <f>BG233+BH234*$BE$41</f>
        <v>0.43383939172826058</v>
      </c>
      <c r="BH234" s="27">
        <f>$BG$35*BE233*BG233-$BG$36*BG233</f>
        <v>0.62610601853253789</v>
      </c>
      <c r="BI234" s="74"/>
      <c r="BJ234" s="19">
        <f>BJ233+$BK$41</f>
        <v>87.859999999999786</v>
      </c>
      <c r="BK234" s="25"/>
      <c r="BL234" s="26"/>
      <c r="BM234" s="25"/>
      <c r="BN234" s="27"/>
      <c r="BO234" s="74"/>
      <c r="BP234" s="19">
        <f>BP233+$BK$41</f>
        <v>87.859999999999786</v>
      </c>
      <c r="BQ234" s="25">
        <f>BQ233+BR234*$BQ$41</f>
        <v>48.979110089655165</v>
      </c>
      <c r="BR234" s="26">
        <f>-$BS$35*BQ233*BS233</f>
        <v>-1.6954935637530237</v>
      </c>
      <c r="BS234" s="25">
        <f>BS233+BT234*$BQ$41</f>
        <v>0.77813290753026809</v>
      </c>
      <c r="BT234" s="27">
        <f>$BS$35*BQ233*BS233-$BS$36*BS233</f>
        <v>1.2724140896880742</v>
      </c>
      <c r="BU234" s="100"/>
      <c r="BV234" s="19">
        <f>BV233+$BK$41</f>
        <v>87.859999999999786</v>
      </c>
      <c r="BW234" s="25">
        <f>BW233+BX234*$BQ$41</f>
        <v>48.979110089655165</v>
      </c>
      <c r="BX234" s="26">
        <f>-$BS$35*BW233*BY233</f>
        <v>-1.6954935637530237</v>
      </c>
      <c r="BY234" s="25">
        <f>BY233+BZ234*$BQ$41</f>
        <v>0.77813290753026809</v>
      </c>
      <c r="BZ234" s="27">
        <f>$BS$35*BW233*BY233-$BS$36*BY233</f>
        <v>1.2724140896880742</v>
      </c>
      <c r="CA234" s="33"/>
      <c r="CB234" s="21">
        <f>CB233+$AA$41</f>
        <v>171.9000000000006</v>
      </c>
      <c r="CC234" s="64">
        <f>AC237</f>
        <v>5.1028332734066115E-13</v>
      </c>
      <c r="CD234" s="64">
        <f>AI237</f>
        <v>1.0451617352288588E-4</v>
      </c>
      <c r="CE234" s="64">
        <f>AO237</f>
        <v>2.223116237531611E-2</v>
      </c>
      <c r="CF234" s="25">
        <f>AU237</f>
        <v>0.53854877132986678</v>
      </c>
      <c r="CG234" s="63">
        <f>BA237</f>
        <v>4.1384874304326598</v>
      </c>
      <c r="CH234" s="63">
        <f>BG237</f>
        <v>1.1933321997762145</v>
      </c>
      <c r="CI234" s="63">
        <f>BM237</f>
        <v>0</v>
      </c>
      <c r="CJ234" s="63">
        <f>BS237</f>
        <v>1.3227177161770227</v>
      </c>
      <c r="CK234" s="64">
        <f>SUM(CC234:CJ234)</f>
        <v>7.2154217962651135</v>
      </c>
      <c r="CL234" s="36"/>
    </row>
    <row r="235" spans="2:90" x14ac:dyDescent="0.65">
      <c r="B235" s="45">
        <v>44089</v>
      </c>
      <c r="C235" s="39">
        <f t="shared" si="73"/>
        <v>301</v>
      </c>
      <c r="D235" s="47">
        <v>75958</v>
      </c>
      <c r="E235" s="52">
        <f t="shared" si="69"/>
        <v>4.352118333064995E-2</v>
      </c>
      <c r="F235" s="39">
        <f t="shared" si="71"/>
        <v>27256</v>
      </c>
      <c r="G235" s="47">
        <v>1745311</v>
      </c>
      <c r="H235" s="47">
        <f t="shared" si="72"/>
        <v>9</v>
      </c>
      <c r="I235" s="47">
        <v>1451</v>
      </c>
      <c r="J235" s="53">
        <f t="shared" si="74"/>
        <v>1.9102661997419626E-2</v>
      </c>
      <c r="Y235" s="48"/>
      <c r="Z235" s="51">
        <f>Z234+$AA$41</f>
        <v>172.80000000000061</v>
      </c>
      <c r="AA235" s="25">
        <f>AA234+AB235*$AA$41</f>
        <v>18.138706446753368</v>
      </c>
      <c r="AB235" s="26">
        <f>-$AC$35*AA234*AC234</f>
        <v>-2.5848872043770948E-13</v>
      </c>
      <c r="AC235" s="25">
        <f>AC234+AD235*$AA$41</f>
        <v>7.7226522039282065E-13</v>
      </c>
      <c r="AD235" s="27">
        <f>$AC$35*AA234*AC234-$AC$36*AC234</f>
        <v>-1.9753272068810641E-13</v>
      </c>
      <c r="AE235" s="33"/>
      <c r="AF235" s="51">
        <f>AF234+$AG$41</f>
        <v>71.039999999999893</v>
      </c>
      <c r="AG235" s="80">
        <f>AG234+AH235*$AG$41</f>
        <v>6.9271261537583282</v>
      </c>
      <c r="AH235" s="26">
        <f>-$AI$35*AG234*AI234</f>
        <v>-2.2316252011236475E-5</v>
      </c>
      <c r="AI235" s="25">
        <f>AI234+AJ235*$AG$41</f>
        <v>1.3498746120692095E-4</v>
      </c>
      <c r="AJ235" s="27">
        <f>$AI$35*AG234*AI234-$AI$36*AI234</f>
        <v>-4.9785564406266026E-5</v>
      </c>
      <c r="AK235" s="36"/>
      <c r="AL235" s="51">
        <f>AL234+$AM$41</f>
        <v>96</v>
      </c>
      <c r="AM235" s="25">
        <f>AM234+AN235*$AM$41</f>
        <v>29.370618525406456</v>
      </c>
      <c r="AN235" s="26">
        <f>-$AO$35*AM234*AO234</f>
        <v>-1.5379485217472261E-2</v>
      </c>
      <c r="AO235" s="25">
        <f>AO234+AP235*$AM$41</f>
        <v>2.6593836556326553E-2</v>
      </c>
      <c r="AP235" s="27">
        <f>$AO$35*AM234*AO234-$AO$36*AO234</f>
        <v>-4.9787698030097291E-3</v>
      </c>
      <c r="AQ235" s="5"/>
      <c r="AR235" s="51">
        <f>AR234+$AS$41</f>
        <v>46.080000000000027</v>
      </c>
      <c r="AS235" s="25">
        <f>AS234+AT235*$AS$41</f>
        <v>3.1824912728957506</v>
      </c>
      <c r="AT235" s="26">
        <f>-$AU$35*AS234*AU234</f>
        <v>-5.9034814952518222E-2</v>
      </c>
      <c r="AU235" s="25">
        <f>AU234+AV235*$AS$41</f>
        <v>0.64775106448427577</v>
      </c>
      <c r="AV235" s="27">
        <f>$AU$35*AS234*AU234-$AU$36*AU234</f>
        <v>-0.26059771756211425</v>
      </c>
      <c r="AW235" s="30"/>
      <c r="AX235" s="19">
        <f>AX234+$AS$41</f>
        <v>46.080000000000027</v>
      </c>
      <c r="AY235" s="25">
        <f>AY234+AZ235*$AY$41</f>
        <v>3.1660437713930119E-3</v>
      </c>
      <c r="AZ235" s="26">
        <f>-$BA$35*AY234*BA234</f>
        <v>-1.2651902883707962E-3</v>
      </c>
      <c r="BA235" s="25">
        <f>BA234+BB235*$AY$41</f>
        <v>4.8051669312643748</v>
      </c>
      <c r="BB235" s="27">
        <f>$BA$35*AY234*BA234-$BA$36*BA234</f>
        <v>-2.0698292911825207</v>
      </c>
      <c r="BC235" s="36"/>
      <c r="BD235" s="19">
        <f>BD234+$BE$41</f>
        <v>38.400000000000006</v>
      </c>
      <c r="BE235" s="25">
        <f>BE234+BF235*$BE$41</f>
        <v>49.209298202058349</v>
      </c>
      <c r="BF235" s="26">
        <f>-$BG$35*BE234*BG234</f>
        <v>-1.1582693590062236</v>
      </c>
      <c r="BG235" s="25">
        <f>BG234+BH235*$BE$41</f>
        <v>0.60909414260483141</v>
      </c>
      <c r="BH235" s="27">
        <f>$BG$35*BE234*BG234-$BG$36*BG234</f>
        <v>0.87627375438285426</v>
      </c>
      <c r="BI235" s="74"/>
      <c r="BJ235" s="19">
        <f>BJ234+$BK$41</f>
        <v>88.31999999999978</v>
      </c>
      <c r="BK235" s="25"/>
      <c r="BL235" s="26"/>
      <c r="BM235" s="25"/>
      <c r="BN235" s="27"/>
      <c r="BO235" s="74"/>
      <c r="BP235" s="19">
        <f>BP234+$BK$41</f>
        <v>88.31999999999978</v>
      </c>
      <c r="BQ235" s="25">
        <f>BQ234+BR235*$BQ$41</f>
        <v>48.777115125740927</v>
      </c>
      <c r="BR235" s="26">
        <f>-$BS$35*BQ234*BS234</f>
        <v>-2.0199496391423488</v>
      </c>
      <c r="BS235" s="25">
        <f>BS234+BT235*$BQ$41</f>
        <v>0.92954923245503551</v>
      </c>
      <c r="BT235" s="27">
        <f>$BS$35*BQ234*BS234-$BS$36*BS234</f>
        <v>1.5141632492476744</v>
      </c>
      <c r="BU235" s="100"/>
      <c r="BV235" s="19">
        <f>BV234+$BK$41</f>
        <v>88.31999999999978</v>
      </c>
      <c r="BW235" s="25">
        <f>BW234+BX235*$BQ$41</f>
        <v>48.777115125740927</v>
      </c>
      <c r="BX235" s="26">
        <f>-$BS$35*BW234*BY234</f>
        <v>-2.0199496391423488</v>
      </c>
      <c r="BY235" s="25">
        <f>BY234+BZ235*$BQ$41</f>
        <v>0.92954923245503551</v>
      </c>
      <c r="BZ235" s="27">
        <f>$BS$35*BW234*BY234-$BS$36*BY234</f>
        <v>1.5141632492476744</v>
      </c>
      <c r="CA235" s="33"/>
      <c r="CB235" s="21">
        <f>CB234+$AA$41</f>
        <v>172.80000000000061</v>
      </c>
      <c r="CC235" s="64">
        <f>AC238</f>
        <v>4.1479530290010807E-13</v>
      </c>
      <c r="CD235" s="64">
        <f>AI238</f>
        <v>9.1966254362614813E-5</v>
      </c>
      <c r="CE235" s="64">
        <f>AO238</f>
        <v>2.0324050234744422E-2</v>
      </c>
      <c r="CF235" s="25">
        <f>AU238</f>
        <v>0.49099791969228468</v>
      </c>
      <c r="CG235" s="63">
        <f>BA238</f>
        <v>3.8406663678434971</v>
      </c>
      <c r="CH235" s="63">
        <f>BG238</f>
        <v>1.6624275039753869</v>
      </c>
      <c r="CI235" s="63">
        <f>BM238</f>
        <v>0</v>
      </c>
      <c r="CJ235" s="63">
        <f>BS238</f>
        <v>1.5750029562334602</v>
      </c>
      <c r="CK235" s="64">
        <f>SUM(CC235:CJ235)</f>
        <v>7.5895107642341504</v>
      </c>
      <c r="CL235" s="36"/>
    </row>
    <row r="236" spans="2:90" x14ac:dyDescent="0.65">
      <c r="B236" s="45">
        <v>44090</v>
      </c>
      <c r="C236" s="39">
        <f t="shared" si="73"/>
        <v>490</v>
      </c>
      <c r="D236" s="47">
        <v>76448</v>
      </c>
      <c r="E236" s="52">
        <f t="shared" si="69"/>
        <v>4.3277074495125328E-2</v>
      </c>
      <c r="F236" s="39">
        <f t="shared" si="71"/>
        <v>21167</v>
      </c>
      <c r="G236" s="47">
        <v>1766478</v>
      </c>
      <c r="H236" s="47">
        <f t="shared" si="72"/>
        <v>10</v>
      </c>
      <c r="I236" s="47">
        <v>1461</v>
      </c>
      <c r="J236" s="53">
        <f t="shared" si="74"/>
        <v>1.9111029719547926E-2</v>
      </c>
      <c r="Y236" s="48"/>
      <c r="Z236" s="51">
        <f>Z235+$AA$41</f>
        <v>173.70000000000061</v>
      </c>
      <c r="AA236" s="25">
        <f>AA235+AB236*$AA$41</f>
        <v>18.138706446753179</v>
      </c>
      <c r="AB236" s="26">
        <f>-$AC$35*AA235*AC235</f>
        <v>-2.1011838197613999E-13</v>
      </c>
      <c r="AC236" s="25">
        <f>AC235+AD236*$AA$41</f>
        <v>6.2775318896164818E-13</v>
      </c>
      <c r="AD236" s="27">
        <f>$AC$35*AA235*AC235-$AC$36*AC235</f>
        <v>-1.6056892381241391E-13</v>
      </c>
      <c r="AE236" s="33"/>
      <c r="AF236" s="51">
        <f>AF235+$AG$41</f>
        <v>71.409999999999897</v>
      </c>
      <c r="AG236" s="80">
        <f>AG235+AH236*$AG$41</f>
        <v>6.9271188882242347</v>
      </c>
      <c r="AH236" s="26">
        <f>-$AI$35*AG235*AI235</f>
        <v>-1.9636578632073899E-5</v>
      </c>
      <c r="AI236" s="25">
        <f>AI235+AJ236*$AG$41</f>
        <v>1.1877867579690473E-4</v>
      </c>
      <c r="AJ236" s="27">
        <f>$AI$35*AG235*AI235-$AI$36*AI235</f>
        <v>-4.380752813517895E-5</v>
      </c>
      <c r="AK236" s="36"/>
      <c r="AL236" s="51">
        <f>AL235+$AM$41</f>
        <v>96.5</v>
      </c>
      <c r="AM236" s="25">
        <f>AM235+AN236*$AM$41</f>
        <v>29.363588828548849</v>
      </c>
      <c r="AN236" s="26">
        <f>-$AO$35*AM235*AO235</f>
        <v>-1.405939371521177E-2</v>
      </c>
      <c r="AO236" s="25">
        <f>AO235+AP236*$AM$41</f>
        <v>2.4315690619218146E-2</v>
      </c>
      <c r="AP236" s="27">
        <f>$AO$35*AM235*AO235-$AO$36*AO235</f>
        <v>-4.5562918742168158E-3</v>
      </c>
      <c r="AQ236" s="5"/>
      <c r="AR236" s="51">
        <f>AR235+$AS$41</f>
        <v>46.320000000000029</v>
      </c>
      <c r="AS236" s="25">
        <f>AS235+AT236*$AS$41</f>
        <v>3.1696277493310347</v>
      </c>
      <c r="AT236" s="26">
        <f>-$AU$35*AS235*AU235</f>
        <v>-5.3598014852983641E-2</v>
      </c>
      <c r="AU236" s="25">
        <f>AU235+AV236*$AS$41</f>
        <v>0.59065747308469008</v>
      </c>
      <c r="AV236" s="27">
        <f>$AU$35*AS235*AU235-$AU$36*AU235</f>
        <v>-0.23788996416494046</v>
      </c>
      <c r="AW236" s="30"/>
      <c r="AX236" s="19">
        <f>AX235+$AS$41</f>
        <v>46.320000000000029</v>
      </c>
      <c r="AY236" s="25">
        <f>AY235+AZ236*$AY$41</f>
        <v>2.9688785113143089E-3</v>
      </c>
      <c r="AZ236" s="26">
        <f>-$BA$35*AY235*BA235</f>
        <v>-1.0953625559927936E-3</v>
      </c>
      <c r="BA236" s="25">
        <f>BA235+BB236*$AY$41</f>
        <v>4.4593920774734181</v>
      </c>
      <c r="BB236" s="27">
        <f>$BA$35*AY235*BA235-$BA$36*BA235</f>
        <v>-1.9209714099497572</v>
      </c>
      <c r="BC236" s="36"/>
      <c r="BD236" s="19">
        <f>BD235+$BE$41</f>
        <v>38.600000000000009</v>
      </c>
      <c r="BE236" s="25">
        <f>BE235+BF236*$BE$41</f>
        <v>48.885588772855414</v>
      </c>
      <c r="BF236" s="26">
        <f>-$BG$35*BE235*BG235</f>
        <v>-1.618547146014683</v>
      </c>
      <c r="BG236" s="25">
        <f>BG235+BH236*$BE$41</f>
        <v>0.85362133326913991</v>
      </c>
      <c r="BH236" s="27">
        <f>$BG$35*BE235*BG235-$BG$36*BG235</f>
        <v>1.2226359533215425</v>
      </c>
      <c r="BI236" s="74"/>
      <c r="BJ236" s="19">
        <f>BJ235+$BK$41</f>
        <v>88.779999999999774</v>
      </c>
      <c r="BK236" s="25"/>
      <c r="BL236" s="26"/>
      <c r="BM236" s="25"/>
      <c r="BN236" s="27"/>
      <c r="BO236" s="74"/>
      <c r="BP236" s="19">
        <f>BP235+$BK$41</f>
        <v>88.779999999999774</v>
      </c>
      <c r="BQ236" s="25">
        <f>BQ235+BR236*$BQ$41</f>
        <v>48.536809257130457</v>
      </c>
      <c r="BR236" s="26">
        <f>-$BS$35*BQ235*BS235</f>
        <v>-2.403058686104679</v>
      </c>
      <c r="BS236" s="25">
        <f>BS235+BT236*$BQ$41</f>
        <v>1.109434400955926</v>
      </c>
      <c r="BT236" s="27">
        <f>$BS$35*BQ235*BS235-$BS$36*BS235</f>
        <v>1.798851685008906</v>
      </c>
      <c r="BU236" s="100"/>
      <c r="BV236" s="19">
        <f>BV235+$BK$41</f>
        <v>88.779999999999774</v>
      </c>
      <c r="BW236" s="25">
        <f>BW235+BX236*$BQ$41</f>
        <v>48.536809257130457</v>
      </c>
      <c r="BX236" s="26">
        <f>-$BS$35*BW235*BY235</f>
        <v>-2.403058686104679</v>
      </c>
      <c r="BY236" s="25">
        <f>BY235+BZ236*$BQ$41</f>
        <v>1.109434400955926</v>
      </c>
      <c r="BZ236" s="27">
        <f>$BS$35*BW235*BY235-$BS$36*BY235</f>
        <v>1.798851685008906</v>
      </c>
      <c r="CA236" s="33"/>
      <c r="CB236" s="21">
        <f>CB235+$AA$41</f>
        <v>173.70000000000061</v>
      </c>
      <c r="CC236" s="64">
        <f>AC239</f>
        <v>3.3717571021702107E-13</v>
      </c>
      <c r="CD236" s="64">
        <f>AI239</f>
        <v>8.0923279491295963E-5</v>
      </c>
      <c r="CE236" s="64">
        <f>AO239</f>
        <v>1.8579466314273003E-2</v>
      </c>
      <c r="CF236" s="25">
        <f>AU239</f>
        <v>0.44761302833511812</v>
      </c>
      <c r="CG236" s="63">
        <f>BA239</f>
        <v>3.5642701569986999</v>
      </c>
      <c r="CH236" s="63">
        <f>BG239</f>
        <v>2.3047152297823517</v>
      </c>
      <c r="CI236" s="63">
        <f>BM239</f>
        <v>0</v>
      </c>
      <c r="CJ236" s="63">
        <f>BS239</f>
        <v>1.8725835412051837</v>
      </c>
      <c r="CK236" s="64">
        <f>SUM(CC236:CJ236)</f>
        <v>8.2078423459154557</v>
      </c>
      <c r="CL236" s="75">
        <f>P77</f>
        <v>44298</v>
      </c>
    </row>
    <row r="237" spans="2:90" x14ac:dyDescent="0.65">
      <c r="B237" s="45">
        <v>44091</v>
      </c>
      <c r="C237" s="39">
        <f t="shared" si="73"/>
        <v>561</v>
      </c>
      <c r="D237" s="47">
        <v>77009</v>
      </c>
      <c r="E237" s="52">
        <f t="shared" si="69"/>
        <v>4.3109886012868755E-2</v>
      </c>
      <c r="F237" s="39">
        <f t="shared" si="71"/>
        <v>19864</v>
      </c>
      <c r="G237" s="47">
        <v>1786342</v>
      </c>
      <c r="H237" s="47">
        <f t="shared" si="72"/>
        <v>12</v>
      </c>
      <c r="I237" s="47">
        <v>1473</v>
      </c>
      <c r="J237" s="53">
        <f t="shared" si="74"/>
        <v>1.9127634432339079E-2</v>
      </c>
      <c r="Y237" s="48"/>
      <c r="Z237" s="51">
        <f>Z236+$AA$41</f>
        <v>174.60000000000062</v>
      </c>
      <c r="AA237" s="25">
        <f>AA236+AB237*$AA$41</f>
        <v>18.138706446753027</v>
      </c>
      <c r="AB237" s="26">
        <f>-$AC$35*AA236*AC236</f>
        <v>-1.7079946223382774E-13</v>
      </c>
      <c r="AC237" s="25">
        <f>AC236+AD237*$AA$41</f>
        <v>5.1028332734066115E-13</v>
      </c>
      <c r="AD237" s="27">
        <f>$AC$35*AA236*AC236-$AC$36*AC236</f>
        <v>-1.3052206846776338E-13</v>
      </c>
      <c r="AE237" s="33"/>
      <c r="AF237" s="51">
        <f>AF236+$AG$41</f>
        <v>71.779999999999902</v>
      </c>
      <c r="AG237" s="80">
        <f>AG236+AH237*$AG$41</f>
        <v>6.9271124951147875</v>
      </c>
      <c r="AH237" s="26">
        <f>-$AI$35*AG236*AI236</f>
        <v>-1.7278674181251034E-5</v>
      </c>
      <c r="AI237" s="25">
        <f>AI236+AJ237*$AG$41</f>
        <v>1.0451617352288588E-4</v>
      </c>
      <c r="AJ237" s="27">
        <f>$AI$35*AG236*AI236-$AI$36*AI236</f>
        <v>-3.8547303443294189E-5</v>
      </c>
      <c r="AK237" s="36"/>
      <c r="AL237" s="51">
        <f>AL236+$AM$41</f>
        <v>97</v>
      </c>
      <c r="AM237" s="25">
        <f>AM236+AN237*$AM$41</f>
        <v>29.357162865076024</v>
      </c>
      <c r="AN237" s="26">
        <f>-$AO$35*AM236*AO236</f>
        <v>-1.2851926945648632E-2</v>
      </c>
      <c r="AO237" s="25">
        <f>AO236+AP237*$AM$41</f>
        <v>2.223116237531611E-2</v>
      </c>
      <c r="AP237" s="27">
        <f>$AO$35*AM236*AO236-$AO$36*AO236</f>
        <v>-4.1690564878040688E-3</v>
      </c>
      <c r="AQ237" s="5"/>
      <c r="AR237" s="51">
        <f>AR236+$AS$41</f>
        <v>46.560000000000031</v>
      </c>
      <c r="AS237" s="25">
        <f>AS236+AT237*$AS$41</f>
        <v>3.1579454439927117</v>
      </c>
      <c r="AT237" s="26">
        <f>-$AU$35*AS236*AU236</f>
        <v>-4.8676272243013539E-2</v>
      </c>
      <c r="AU237" s="25">
        <f>AU236+AV237*$AS$41</f>
        <v>0.53854877132986678</v>
      </c>
      <c r="AV237" s="27">
        <f>$AU$35*AS236*AU236-$AU$36*AU236</f>
        <v>-0.21711959064509698</v>
      </c>
      <c r="AW237" s="30"/>
      <c r="AX237" s="19">
        <f>AX236+$AS$41</f>
        <v>46.560000000000031</v>
      </c>
      <c r="AY237" s="25">
        <f>AY236+AZ237*$AY$41</f>
        <v>2.7972959739864332E-3</v>
      </c>
      <c r="AZ237" s="26">
        <f>-$BA$35*AY236*BA236</f>
        <v>-9.5323631848819956E-4</v>
      </c>
      <c r="BA237" s="25">
        <f>BA236+BB237*$AY$41</f>
        <v>4.1384874304326598</v>
      </c>
      <c r="BB237" s="27">
        <f>$BA$35*AY236*BA236-$BA$36*BA236</f>
        <v>-1.7828035946708793</v>
      </c>
      <c r="BC237" s="36"/>
      <c r="BD237" s="19">
        <f>BD236+$BE$41</f>
        <v>38.800000000000011</v>
      </c>
      <c r="BE237" s="25">
        <f>BE236+BF237*$BE$41</f>
        <v>48.434907133023351</v>
      </c>
      <c r="BF237" s="26">
        <f>-$BG$35*BE236*BG236</f>
        <v>-2.2534081991603134</v>
      </c>
      <c r="BG237" s="25">
        <f>BG236+BH237*$BE$41</f>
        <v>1.1933321997762145</v>
      </c>
      <c r="BH237" s="27">
        <f>$BG$35*BE236*BG236-$BG$36*BG236</f>
        <v>1.6985543325353725</v>
      </c>
      <c r="BI237" s="74"/>
      <c r="BJ237" s="19">
        <f>BJ236+$BK$41</f>
        <v>89.239999999999768</v>
      </c>
      <c r="BK237" s="25"/>
      <c r="BL237" s="26"/>
      <c r="BM237" s="25"/>
      <c r="BN237" s="27"/>
      <c r="BO237" s="74"/>
      <c r="BP237" s="19">
        <f>BP236+$BK$41</f>
        <v>89.239999999999768</v>
      </c>
      <c r="BQ237" s="25">
        <f>BQ236+BR237*$BQ$41</f>
        <v>48.251412705847223</v>
      </c>
      <c r="BR237" s="26">
        <f>-$BS$35*BQ236*BS236</f>
        <v>-2.853965512832318</v>
      </c>
      <c r="BS237" s="25">
        <f>BS236+BT237*$BQ$41</f>
        <v>1.3227177161770227</v>
      </c>
      <c r="BT237" s="27">
        <f>$BS$35*BQ236*BS236-$BS$36*BS236</f>
        <v>2.1328331522109663</v>
      </c>
      <c r="BU237" s="100"/>
      <c r="BV237" s="19">
        <f>BV236+$BK$41</f>
        <v>89.239999999999768</v>
      </c>
      <c r="BW237" s="25">
        <f>BW236+BX237*$BQ$41</f>
        <v>48.251412705847223</v>
      </c>
      <c r="BX237" s="26">
        <f>-$BS$35*BW236*BY236</f>
        <v>-2.853965512832318</v>
      </c>
      <c r="BY237" s="25">
        <f>BY236+BZ237*$BQ$41</f>
        <v>1.3227177161770227</v>
      </c>
      <c r="BZ237" s="27">
        <f>$BS$35*BW236*BY236-$BS$36*BY236</f>
        <v>2.1328331522109663</v>
      </c>
      <c r="CA237" s="33"/>
      <c r="CB237" s="31">
        <f>CB236+$AA$41</f>
        <v>174.60000000000062</v>
      </c>
      <c r="CC237" s="66">
        <f>AC240</f>
        <v>2.7408087498939405E-13</v>
      </c>
      <c r="CD237" s="66">
        <f>AI240</f>
        <v>7.1206301950385494E-5</v>
      </c>
      <c r="CE237" s="66">
        <f>AO240</f>
        <v>1.6983736932773379E-2</v>
      </c>
      <c r="CF237" s="25">
        <f>AU240</f>
        <v>0.4080347202368812</v>
      </c>
      <c r="CG237" s="95">
        <f>BA240</f>
        <v>3.3077589038505595</v>
      </c>
      <c r="CH237" s="95">
        <f>BG240</f>
        <v>3.1737877896782658</v>
      </c>
      <c r="CI237" s="95">
        <f>BM240</f>
        <v>0</v>
      </c>
      <c r="CJ237" s="63">
        <f>BS240</f>
        <v>2.2224194742146595</v>
      </c>
      <c r="CK237" s="64">
        <f>SUM(CC237:CJ237)</f>
        <v>9.1290558312153642</v>
      </c>
      <c r="CL237" s="36"/>
    </row>
    <row r="238" spans="2:90" x14ac:dyDescent="0.65">
      <c r="B238" s="45">
        <v>44092</v>
      </c>
      <c r="C238" s="39">
        <f t="shared" si="73"/>
        <v>485</v>
      </c>
      <c r="D238" s="47">
        <v>77494</v>
      </c>
      <c r="E238" s="52">
        <f t="shared" si="69"/>
        <v>4.2778534663784368E-2</v>
      </c>
      <c r="F238" s="39">
        <f t="shared" si="71"/>
        <v>25174</v>
      </c>
      <c r="G238" s="47">
        <v>1811516</v>
      </c>
      <c r="H238" s="47">
        <f t="shared" si="72"/>
        <v>9</v>
      </c>
      <c r="I238" s="47">
        <v>1482</v>
      </c>
      <c r="J238" s="53">
        <f t="shared" si="74"/>
        <v>1.9124061217642655E-2</v>
      </c>
      <c r="Y238" s="48"/>
      <c r="Z238" s="51">
        <f>Z237+$AA$41</f>
        <v>175.50000000000063</v>
      </c>
      <c r="AA238" s="25">
        <f>AA237+AB238*$AA$41</f>
        <v>18.138706446752902</v>
      </c>
      <c r="AB238" s="26">
        <f>-$AC$35*AA237*AC237</f>
        <v>-1.388381921895695E-13</v>
      </c>
      <c r="AC238" s="25">
        <f>AC237+AD238*$AA$41</f>
        <v>4.1479530290010807E-13</v>
      </c>
      <c r="AD238" s="27">
        <f>$AC$35*AA237*AC237-$AC$36*AC237</f>
        <v>-1.0609780493394786E-13</v>
      </c>
      <c r="AE238" s="33"/>
      <c r="AF238" s="51">
        <f>AF237+$AG$41</f>
        <v>72.149999999999906</v>
      </c>
      <c r="AG238" s="80">
        <f>AG237+AH238*$AG$41</f>
        <v>6.9271068696713725</v>
      </c>
      <c r="AH238" s="26">
        <f>-$AI$35*AG237*AI237</f>
        <v>-1.5203901122591331E-5</v>
      </c>
      <c r="AI238" s="25">
        <f>AI237+AJ238*$AG$41</f>
        <v>9.1966254362614813E-5</v>
      </c>
      <c r="AJ238" s="27">
        <f>$AI$35*AG237*AI237-$AI$36*AI237</f>
        <v>-3.391870043316503E-5</v>
      </c>
      <c r="AK238" s="36"/>
      <c r="AL238" s="51">
        <f>AL237+$AM$41</f>
        <v>97.5</v>
      </c>
      <c r="AM238" s="25">
        <f>AM237+AN238*$AM$41</f>
        <v>29.351289070385235</v>
      </c>
      <c r="AN238" s="26">
        <f>-$AO$35*AM237*AO237</f>
        <v>-1.1747589381577897E-2</v>
      </c>
      <c r="AO238" s="25">
        <f>AO237+AP238*$AM$41</f>
        <v>2.0324050234744422E-2</v>
      </c>
      <c r="AP238" s="27">
        <f>$AO$35*AM237*AO237-$AO$36*AO237</f>
        <v>-3.8142242811433791E-3</v>
      </c>
      <c r="AQ238" s="5"/>
      <c r="AR238" s="51">
        <f>AR237+$AS$41</f>
        <v>46.800000000000033</v>
      </c>
      <c r="AS238" s="25">
        <f>AS237+AT238*$AS$41</f>
        <v>3.1473330283266683</v>
      </c>
      <c r="AT238" s="26">
        <f>-$AU$35*AS237*AU237</f>
        <v>-4.4218398608514661E-2</v>
      </c>
      <c r="AU238" s="25">
        <f>AU237+AV238*$AS$41</f>
        <v>0.49099791969228468</v>
      </c>
      <c r="AV238" s="27">
        <f>$AU$35*AS237*AU237-$AU$36*AU237</f>
        <v>-0.19812854848992539</v>
      </c>
      <c r="AW238" s="30"/>
      <c r="AX238" s="19">
        <f>AX237+$AS$41</f>
        <v>46.800000000000033</v>
      </c>
      <c r="AY238" s="25">
        <f>AY237+AZ238*$AY$41</f>
        <v>2.6472635719974793E-3</v>
      </c>
      <c r="AZ238" s="26">
        <f>-$BA$35*AY237*BA237</f>
        <v>-8.335133443830771E-4</v>
      </c>
      <c r="BA238" s="25">
        <f>BA237+BB238*$AY$41</f>
        <v>3.8406663678434971</v>
      </c>
      <c r="BB238" s="27">
        <f>$BA$35*AY237*BA237-$BA$36*BA237</f>
        <v>-1.654561458828681</v>
      </c>
      <c r="BC238" s="36"/>
      <c r="BD238" s="19">
        <f>BD237+$BE$41</f>
        <v>39.000000000000014</v>
      </c>
      <c r="BE238" s="25">
        <f>BE237+BF238*$BE$41</f>
        <v>47.810678642853269</v>
      </c>
      <c r="BF238" s="26">
        <f>-$BG$35*BE237*BG237</f>
        <v>-3.1211424508504009</v>
      </c>
      <c r="BG238" s="25">
        <f>BG237+BH238*$BE$41</f>
        <v>1.6624275039753869</v>
      </c>
      <c r="BH238" s="27">
        <f>$BG$35*BE237*BG237-$BG$36*BG237</f>
        <v>2.3454765209958612</v>
      </c>
      <c r="BI238" s="74"/>
      <c r="BJ238" s="19">
        <f>BJ237+$BK$41</f>
        <v>89.699999999999761</v>
      </c>
      <c r="BK238" s="25"/>
      <c r="BL238" s="26"/>
      <c r="BM238" s="25"/>
      <c r="BN238" s="27"/>
      <c r="BO238" s="74"/>
      <c r="BP238" s="19">
        <f>BP237+$BK$41</f>
        <v>89.699999999999761</v>
      </c>
      <c r="BQ238" s="25">
        <f>BQ237+BR238*$BQ$41</f>
        <v>47.91315081423928</v>
      </c>
      <c r="BR238" s="26">
        <f>-$BS$35*BQ237*BS237</f>
        <v>-3.3826189160794402</v>
      </c>
      <c r="BS238" s="25">
        <f>BS237+BT238*$BQ$41</f>
        <v>1.5750029562334602</v>
      </c>
      <c r="BT238" s="27">
        <f>$BS$35*BQ237*BS237-$BS$36*BS237</f>
        <v>2.5228524005643753</v>
      </c>
      <c r="BU238" s="100"/>
      <c r="BV238" s="19">
        <f>BV237+$BK$41</f>
        <v>89.699999999999761</v>
      </c>
      <c r="BW238" s="25">
        <f>BW237+BX238*$BQ$41</f>
        <v>47.91315081423928</v>
      </c>
      <c r="BX238" s="26">
        <f>-$BS$35*BW237*BY237</f>
        <v>-3.3826189160794402</v>
      </c>
      <c r="BY238" s="25">
        <f>BY237+BZ238*$BQ$41</f>
        <v>1.5750029562334602</v>
      </c>
      <c r="BZ238" s="27">
        <f>$BS$35*BW237*BY237-$BS$36*BY237</f>
        <v>2.5228524005643753</v>
      </c>
      <c r="CA238" s="33"/>
      <c r="CB238" s="21">
        <f>CB237+$AA$41</f>
        <v>175.50000000000063</v>
      </c>
      <c r="CC238" s="64">
        <f>AC241</f>
        <v>2.2279281620434941E-13</v>
      </c>
      <c r="CD238" s="64">
        <f>AI241</f>
        <v>6.2656101857363369E-5</v>
      </c>
      <c r="CE238" s="64">
        <f>AO241</f>
        <v>1.5524309444871015E-2</v>
      </c>
      <c r="CF238" s="25">
        <f>AU241</f>
        <v>0.37193364425323139</v>
      </c>
      <c r="CG238" s="63">
        <f>BA241</f>
        <v>3.0697031172029488</v>
      </c>
      <c r="CH238" s="63">
        <f>BG241</f>
        <v>4.3305152784491696</v>
      </c>
      <c r="CI238" s="63">
        <f>BM241</f>
        <v>0</v>
      </c>
      <c r="CJ238" s="63">
        <f>BS241</f>
        <v>2.6320573834436316</v>
      </c>
      <c r="CK238" s="64">
        <f>SUM(CC238:CJ238)</f>
        <v>10.419796388895932</v>
      </c>
      <c r="CL238" s="36"/>
    </row>
    <row r="239" spans="2:90" x14ac:dyDescent="0.65">
      <c r="B239" s="45">
        <v>44093</v>
      </c>
      <c r="C239" s="39">
        <f t="shared" si="73"/>
        <v>579</v>
      </c>
      <c r="D239" s="47">
        <v>78073</v>
      </c>
      <c r="E239" s="52">
        <f t="shared" si="69"/>
        <v>4.2633813261571632E-2</v>
      </c>
      <c r="F239" s="39">
        <f t="shared" si="71"/>
        <v>19730</v>
      </c>
      <c r="G239" s="47">
        <v>1831246</v>
      </c>
      <c r="H239" s="47">
        <f t="shared" si="72"/>
        <v>13</v>
      </c>
      <c r="I239" s="47">
        <v>1495</v>
      </c>
      <c r="J239" s="53">
        <f t="shared" si="74"/>
        <v>1.914874540494153E-2</v>
      </c>
      <c r="Y239" s="48"/>
      <c r="Z239" s="51">
        <f>Z238+$AA$41</f>
        <v>176.40000000000063</v>
      </c>
      <c r="AA239" s="25">
        <f>AA238+AB239*$AA$41</f>
        <v>18.138706446752799</v>
      </c>
      <c r="AB239" s="26">
        <f>-$AC$35*AA238*AC238</f>
        <v>-1.128577535219552E-13</v>
      </c>
      <c r="AC239" s="25">
        <f>AC238+AD239*$AA$41</f>
        <v>3.3717571021702107E-13</v>
      </c>
      <c r="AD239" s="27">
        <f>$AC$35*AA238*AC238-$AC$36*AC238</f>
        <v>-8.6243991870096667E-14</v>
      </c>
      <c r="AE239" s="33"/>
      <c r="AF239" s="51">
        <f>AF238+$AG$41</f>
        <v>72.519999999999911</v>
      </c>
      <c r="AG239" s="80">
        <f>AG238+AH239*$AG$41</f>
        <v>6.9271019197146098</v>
      </c>
      <c r="AH239" s="26">
        <f>-$AI$35*AG238*AI238</f>
        <v>-1.3378261519837491E-5</v>
      </c>
      <c r="AI239" s="25">
        <f>AI238+AJ239*$AG$41</f>
        <v>8.0923279491295963E-5</v>
      </c>
      <c r="AJ239" s="27">
        <f>$AI$35*AG238*AI238-$AI$36*AI238</f>
        <v>-2.9845878030591467E-5</v>
      </c>
      <c r="AK239" s="36"/>
      <c r="AL239" s="51">
        <f>AL238+$AM$41</f>
        <v>98</v>
      </c>
      <c r="AM239" s="25">
        <f>AM238+AN239*$AM$41</f>
        <v>29.345920236723547</v>
      </c>
      <c r="AN239" s="26">
        <f>-$AO$35*AM238*AO238</f>
        <v>-1.0737667323378258E-2</v>
      </c>
      <c r="AO239" s="25">
        <f>AO238+AP239*$AM$41</f>
        <v>1.8579466314273003E-2</v>
      </c>
      <c r="AP239" s="27">
        <f>$AO$35*AM238*AO238-$AO$36*AO238</f>
        <v>-3.4891678409428358E-3</v>
      </c>
      <c r="AQ239" s="5"/>
      <c r="AR239" s="51">
        <f>AR238+$AS$41</f>
        <v>47.040000000000035</v>
      </c>
      <c r="AS239" s="25">
        <f>AS238+AT239*$AS$41</f>
        <v>3.1376901443570682</v>
      </c>
      <c r="AT239" s="26">
        <f>-$AU$35*AS238*AU238</f>
        <v>-4.0178683206667523E-2</v>
      </c>
      <c r="AU239" s="25">
        <f>AU238+AV239*$AS$41</f>
        <v>0.44761302833511812</v>
      </c>
      <c r="AV239" s="27">
        <f>$AU$35*AS238*AU238-$AU$36*AU238</f>
        <v>-0.18077038065486056</v>
      </c>
      <c r="AW239" s="30"/>
      <c r="AX239" s="19">
        <f>AX238+$AS$41</f>
        <v>47.040000000000035</v>
      </c>
      <c r="AY239" s="25">
        <f>AY238+AZ239*$AY$41</f>
        <v>2.5154959320629472E-3</v>
      </c>
      <c r="AZ239" s="26">
        <f>-$BA$35*AY238*BA238</f>
        <v>-7.3204244408073315E-4</v>
      </c>
      <c r="BA239" s="25">
        <f>BA238+BB239*$AY$41</f>
        <v>3.5642701569986999</v>
      </c>
      <c r="BB239" s="27">
        <f>$BA$35*AY238*BA238-$BA$36*BA238</f>
        <v>-1.5355345046933182</v>
      </c>
      <c r="BC239" s="36"/>
      <c r="BD239" s="19">
        <f>BD238+$BE$41</f>
        <v>39.200000000000017</v>
      </c>
      <c r="BE239" s="25">
        <f>BE238+BF239*$BE$41</f>
        <v>46.9522753415295</v>
      </c>
      <c r="BF239" s="26">
        <f>-$BG$35*BE238*BG238</f>
        <v>-4.2920165066188263</v>
      </c>
      <c r="BG239" s="25">
        <f>BG238+BH239*$BE$41</f>
        <v>2.3047152297823517</v>
      </c>
      <c r="BH239" s="27">
        <f>$BG$35*BE238*BG238-$BG$36*BG238</f>
        <v>3.2114386290348245</v>
      </c>
      <c r="BI239" s="74"/>
      <c r="BJ239" s="19">
        <f>BJ238+$BK$41</f>
        <v>90.159999999999755</v>
      </c>
      <c r="BK239" s="25"/>
      <c r="BL239" s="26"/>
      <c r="BM239" s="25"/>
      <c r="BN239" s="27"/>
      <c r="BO239" s="74"/>
      <c r="BP239" s="19">
        <f>BP238+$BK$41</f>
        <v>90.159999999999755</v>
      </c>
      <c r="BQ239" s="25">
        <f>BQ238+BR239*$BQ$41</f>
        <v>47.513195037112382</v>
      </c>
      <c r="BR239" s="26">
        <f>-$BS$35*BQ238*BS238</f>
        <v>-3.9995577712689836</v>
      </c>
      <c r="BS239" s="25">
        <f>BS238+BT239*$BQ$41</f>
        <v>1.8725835412051837</v>
      </c>
      <c r="BT239" s="27">
        <f>$BS$35*BQ238*BS238-$BS$36*BS238</f>
        <v>2.9758058497172346</v>
      </c>
      <c r="BU239" s="100"/>
      <c r="BV239" s="19">
        <f>BV238+$BK$41</f>
        <v>90.159999999999755</v>
      </c>
      <c r="BW239" s="25">
        <f>BW238+BX239*$BQ$41</f>
        <v>47.513195037112382</v>
      </c>
      <c r="BX239" s="26">
        <f>-$BS$35*BW238*BY238</f>
        <v>-3.9995577712689836</v>
      </c>
      <c r="BY239" s="25">
        <f>BY238+BZ239*$BQ$41</f>
        <v>1.8725835412051837</v>
      </c>
      <c r="BZ239" s="27">
        <f>$BS$35*BW238*BY238-$BS$36*BY238</f>
        <v>2.9758058497172346</v>
      </c>
      <c r="CA239" s="33"/>
      <c r="CB239" s="21">
        <f>CB238+$AA$41</f>
        <v>176.40000000000063</v>
      </c>
      <c r="CC239" s="64">
        <f>AC242</f>
        <v>1.8110216174034663E-13</v>
      </c>
      <c r="CD239" s="64">
        <f>AI242</f>
        <v>5.5132577588931307E-5</v>
      </c>
      <c r="CE239" s="64">
        <f>AO242</f>
        <v>1.4189665225624556E-2</v>
      </c>
      <c r="CF239" s="25">
        <f>AU242</f>
        <v>0.33900813944414743</v>
      </c>
      <c r="CG239" s="63">
        <f>BA242</f>
        <v>2.8487758529792613</v>
      </c>
      <c r="CH239" s="63">
        <f>BG242</f>
        <v>5.8354304626025346</v>
      </c>
      <c r="CI239" s="63">
        <f>BM242</f>
        <v>0</v>
      </c>
      <c r="CJ239" s="63">
        <f>BS242</f>
        <v>3.1094704635476749</v>
      </c>
      <c r="CK239" s="64">
        <f>SUM(CC239:CJ239)</f>
        <v>12.146929716377013</v>
      </c>
      <c r="CL239" s="75">
        <f>P78</f>
        <v>44305</v>
      </c>
    </row>
    <row r="240" spans="2:90" x14ac:dyDescent="0.65">
      <c r="B240" s="45">
        <v>44094</v>
      </c>
      <c r="C240" s="39">
        <f t="shared" si="73"/>
        <v>584</v>
      </c>
      <c r="D240" s="47">
        <v>78657</v>
      </c>
      <c r="E240" s="52">
        <f t="shared" si="69"/>
        <v>4.2690227331688473E-2</v>
      </c>
      <c r="F240" s="39">
        <f t="shared" si="71"/>
        <v>11260</v>
      </c>
      <c r="G240" s="47">
        <v>1842506</v>
      </c>
      <c r="H240" s="47">
        <f t="shared" si="72"/>
        <v>5</v>
      </c>
      <c r="I240" s="47">
        <v>1500</v>
      </c>
      <c r="J240" s="53">
        <f t="shared" si="74"/>
        <v>1.9070139974827417E-2</v>
      </c>
      <c r="Y240" s="48"/>
      <c r="Z240" s="51">
        <f>Z239+$AA$41</f>
        <v>177.30000000000064</v>
      </c>
      <c r="AA240" s="25">
        <f>AA239+AB240*$AA$41</f>
        <v>18.138706446752717</v>
      </c>
      <c r="AB240" s="26">
        <f>-$AC$35*AA239*AC239</f>
        <v>-9.1738968429029001E-14</v>
      </c>
      <c r="AC240" s="25">
        <f>AC239+AD240*$AA$41</f>
        <v>2.7408087498939405E-13</v>
      </c>
      <c r="AD240" s="27">
        <f>$AC$35*AA239*AC239-$AC$36*AC239</f>
        <v>-7.01053724751411E-14</v>
      </c>
      <c r="AE240" s="33"/>
      <c r="AF240" s="51">
        <f>AF239+$AG$41</f>
        <v>72.889999999999915</v>
      </c>
      <c r="AG240" s="80">
        <f>AG239+AH240*$AG$41</f>
        <v>6.927097564133847</v>
      </c>
      <c r="AH240" s="26">
        <f>-$AI$35*AG239*AI239</f>
        <v>-1.1771839898988923E-5</v>
      </c>
      <c r="AI240" s="25">
        <f>AI239+AJ240*$AG$41</f>
        <v>7.1206301950385494E-5</v>
      </c>
      <c r="AJ240" s="27">
        <f>$AI$35*AG239*AI239-$AI$36*AI239</f>
        <v>-2.6262101461920175E-5</v>
      </c>
      <c r="AK240" s="36"/>
      <c r="AL240" s="51">
        <f>AL239+$AM$41</f>
        <v>98.5</v>
      </c>
      <c r="AM240" s="25">
        <f>AM239+AN240*$AM$41</f>
        <v>29.341013152895052</v>
      </c>
      <c r="AN240" s="26">
        <f>-$AO$35*AM239*AO239</f>
        <v>-9.8141676569918554E-3</v>
      </c>
      <c r="AO240" s="25">
        <f>AO239+AP240*$AM$41</f>
        <v>1.6983736932773379E-2</v>
      </c>
      <c r="AP240" s="27">
        <f>$AO$35*AM239*AO239-$AO$36*AO239</f>
        <v>-3.1914587629992466E-3</v>
      </c>
      <c r="AQ240" s="5"/>
      <c r="AR240" s="51">
        <f>AR239+$AS$41</f>
        <v>47.280000000000037</v>
      </c>
      <c r="AS240" s="25">
        <f>AS239+AT240*$AS$41</f>
        <v>3.1289262453951125</v>
      </c>
      <c r="AT240" s="26">
        <f>-$AU$35*AS239*AU239</f>
        <v>-3.6516245674815949E-2</v>
      </c>
      <c r="AU240" s="25">
        <f>AU239+AV240*$AS$41</f>
        <v>0.4080347202368812</v>
      </c>
      <c r="AV240" s="27">
        <f>$AU$35*AS239*AU239-$AU$36*AU239</f>
        <v>-0.1649096170759872</v>
      </c>
      <c r="AW240" s="30"/>
      <c r="AX240" s="19">
        <f>AX239+$AS$41</f>
        <v>47.280000000000037</v>
      </c>
      <c r="AY240" s="25">
        <f>AY239+AZ240*$AY$41</f>
        <v>2.3992977762970287E-3</v>
      </c>
      <c r="AZ240" s="26">
        <f>-$BA$35*AY239*BA239</f>
        <v>-6.4554530981065855E-4</v>
      </c>
      <c r="BA240" s="25">
        <f>BA239+BB240*$AY$41</f>
        <v>3.3077589038505595</v>
      </c>
      <c r="BB240" s="27">
        <f>$BA$35*AY239*BA239-$BA$36*BA239</f>
        <v>-1.4250625174896694</v>
      </c>
      <c r="BC240" s="36"/>
      <c r="BD240" s="19">
        <f>BD239+$BE$41</f>
        <v>39.40000000000002</v>
      </c>
      <c r="BE240" s="25">
        <f>BE239+BF240*$BE$41</f>
        <v>45.783589801761877</v>
      </c>
      <c r="BF240" s="26">
        <f>-$BG$35*BE239*BG239</f>
        <v>-5.8434276988380995</v>
      </c>
      <c r="BG240" s="25">
        <f>BG239+BH240*$BE$41</f>
        <v>3.1737877896782658</v>
      </c>
      <c r="BH240" s="27">
        <f>$BG$35*BE239*BG239-$BG$36*BG239</f>
        <v>4.3453627994795712</v>
      </c>
      <c r="BI240" s="74"/>
      <c r="BJ240" s="19">
        <f>BJ239+$BK$41</f>
        <v>90.619999999999749</v>
      </c>
      <c r="BK240" s="25"/>
      <c r="BL240" s="26"/>
      <c r="BM240" s="25"/>
      <c r="BN240" s="27"/>
      <c r="BO240" s="74"/>
      <c r="BP240" s="19">
        <f>BP239+$BK$41</f>
        <v>90.619999999999749</v>
      </c>
      <c r="BQ240" s="25">
        <f>BQ239+BR240*$BQ$41</f>
        <v>47.041641173924567</v>
      </c>
      <c r="BR240" s="26">
        <f>-$BS$35*BQ239*BS239</f>
        <v>-4.7155386318781281</v>
      </c>
      <c r="BS240" s="25">
        <f>BS239+BT240*$BQ$41</f>
        <v>2.2224194742146595</v>
      </c>
      <c r="BT240" s="27">
        <f>$BS$35*BQ239*BS239-$BS$36*BS239</f>
        <v>3.4983593300947584</v>
      </c>
      <c r="BU240" s="100"/>
      <c r="BV240" s="19">
        <f>BV239+$BK$41</f>
        <v>90.619999999999749</v>
      </c>
      <c r="BW240" s="25">
        <f>BW239+BX240*$BQ$41</f>
        <v>47.041641173924567</v>
      </c>
      <c r="BX240" s="26">
        <f>-$BS$35*BW239*BY239</f>
        <v>-4.7155386318781281</v>
      </c>
      <c r="BY240" s="25">
        <f>BY239+BZ240*$BQ$41</f>
        <v>2.2224194742146595</v>
      </c>
      <c r="BZ240" s="27">
        <f>$BS$35*BW239*BY239-$BS$36*BY239</f>
        <v>3.4983593300947584</v>
      </c>
      <c r="CA240" s="33"/>
      <c r="CB240" s="21">
        <f>CB239+$AA$41</f>
        <v>177.30000000000064</v>
      </c>
      <c r="CC240" s="64">
        <f>AC243</f>
        <v>1.4721297367570306E-13</v>
      </c>
      <c r="CD240" s="64">
        <f>AI243</f>
        <v>4.8512450200023642E-5</v>
      </c>
      <c r="CE240" s="64">
        <f>AO243</f>
        <v>1.2969238578687278E-2</v>
      </c>
      <c r="CF240" s="25">
        <f>AU243</f>
        <v>0.30898204932165474</v>
      </c>
      <c r="CG240" s="63">
        <f>BA243</f>
        <v>2.6437454035317849</v>
      </c>
      <c r="CH240" s="63">
        <f>BG243</f>
        <v>7.7330015028246475</v>
      </c>
      <c r="CI240" s="63">
        <f>BM243</f>
        <v>0</v>
      </c>
      <c r="CJ240" s="63">
        <f>BS243</f>
        <v>3.6627912819251152</v>
      </c>
      <c r="CK240" s="64">
        <f>SUM(CC240:CJ240)</f>
        <v>14.361537988632236</v>
      </c>
      <c r="CL240" s="36"/>
    </row>
    <row r="241" spans="2:90" x14ac:dyDescent="0.65">
      <c r="B241" s="45">
        <v>44095</v>
      </c>
      <c r="C241" s="39">
        <f t="shared" si="73"/>
        <v>483</v>
      </c>
      <c r="D241" s="47">
        <v>79140</v>
      </c>
      <c r="E241" s="52">
        <f t="shared" si="69"/>
        <v>4.2763099238596371E-2</v>
      </c>
      <c r="F241" s="39">
        <f t="shared" si="71"/>
        <v>8155</v>
      </c>
      <c r="G241" s="47">
        <v>1850661</v>
      </c>
      <c r="H241" s="47">
        <f t="shared" si="72"/>
        <v>0</v>
      </c>
      <c r="I241" s="47">
        <v>1500</v>
      </c>
      <c r="J241" s="53">
        <f t="shared" si="74"/>
        <v>1.8953752843062926E-2</v>
      </c>
      <c r="Y241" s="48"/>
      <c r="Z241" s="51">
        <f>Z240+$AA$41</f>
        <v>178.20000000000064</v>
      </c>
      <c r="AA241" s="25">
        <f>AA240+AB241*$AA$41</f>
        <v>18.13870644675265</v>
      </c>
      <c r="AB241" s="26">
        <f>-$AC$35*AA240*AC240</f>
        <v>-7.4572088011526212E-14</v>
      </c>
      <c r="AC241" s="25">
        <f>AC240+AD241*$AA$41</f>
        <v>2.2279281620434941E-13</v>
      </c>
      <c r="AD241" s="27">
        <f>$AC$35*AA240*AC240-$AC$36*AC240</f>
        <v>-5.6986731983382929E-14</v>
      </c>
      <c r="AE241" s="33"/>
      <c r="AF241" s="51">
        <f>AF240+$AG$41</f>
        <v>73.25999999999992</v>
      </c>
      <c r="AG241" s="80">
        <f>AG240+AH241*$AG$41</f>
        <v>6.9270937315580312</v>
      </c>
      <c r="AH241" s="26">
        <f>-$AI$35*AG240*AI240</f>
        <v>-1.0358313016621388E-5</v>
      </c>
      <c r="AI241" s="25">
        <f>AI240+AJ241*$AG$41</f>
        <v>6.2656101857363369E-5</v>
      </c>
      <c r="AJ241" s="27">
        <f>$AI$35*AG240*AI240-$AI$36*AI240</f>
        <v>-2.3108648900059794E-5</v>
      </c>
      <c r="AK241" s="36"/>
      <c r="AL241" s="51">
        <f>AL240+$AM$41</f>
        <v>99</v>
      </c>
      <c r="AM241" s="25">
        <f>AM240+AN241*$AM$41</f>
        <v>29.336528272456484</v>
      </c>
      <c r="AN241" s="26">
        <f>-$AO$35*AM240*AO240</f>
        <v>-8.9697608771366361E-3</v>
      </c>
      <c r="AO241" s="25">
        <f>AO240+AP241*$AM$41</f>
        <v>1.5524309444871015E-2</v>
      </c>
      <c r="AP241" s="27">
        <f>$AO$35*AM240*AO240-$AO$36*AO240</f>
        <v>-2.9188549758047289E-3</v>
      </c>
      <c r="AQ241" s="5"/>
      <c r="AR241" s="51">
        <f>AR240+$AS$41</f>
        <v>47.520000000000039</v>
      </c>
      <c r="AS241" s="25">
        <f>AS240+AT241*$AS$41</f>
        <v>3.120959571593179</v>
      </c>
      <c r="AT241" s="26">
        <f>-$AU$35*AS240*AU240</f>
        <v>-3.319447417472237E-2</v>
      </c>
      <c r="AU241" s="25">
        <f>AU240+AV241*$AS$41</f>
        <v>0.37193364425323139</v>
      </c>
      <c r="AV241" s="27">
        <f>$AU$35*AS240*AU240-$AU$36*AU240</f>
        <v>-0.15042114993187417</v>
      </c>
      <c r="AW241" s="30"/>
      <c r="AX241" s="19">
        <f>AX240+$AS$41</f>
        <v>47.520000000000039</v>
      </c>
      <c r="AY241" s="25">
        <f>AY240+AZ241*$AY$41</f>
        <v>2.2964433466673706E-3</v>
      </c>
      <c r="AZ241" s="26">
        <f>-$BA$35*AY240*BA240</f>
        <v>-5.7141349794254473E-4</v>
      </c>
      <c r="BA241" s="25">
        <f>BA240+BB241*$AY$41</f>
        <v>3.0697031172029488</v>
      </c>
      <c r="BB241" s="27">
        <f>$BA$35*AY240*BA240-$BA$36*BA240</f>
        <v>-1.3225321480422811</v>
      </c>
      <c r="BC241" s="36"/>
      <c r="BD241" s="19">
        <f>BD240+$BE$41</f>
        <v>39.600000000000023</v>
      </c>
      <c r="BE241" s="25">
        <f>BE240+BF241*$BE$41</f>
        <v>44.214269900332802</v>
      </c>
      <c r="BF241" s="26">
        <f>-$BG$35*BE240*BG240</f>
        <v>-7.8465995071453927</v>
      </c>
      <c r="BG241" s="25">
        <f>BG240+BH241*$BE$41</f>
        <v>4.3305152784491696</v>
      </c>
      <c r="BH241" s="27">
        <f>$BG$35*BE240*BG240-$BG$36*BG240</f>
        <v>5.7836374438545199</v>
      </c>
      <c r="BI241" s="74"/>
      <c r="BJ241" s="19">
        <f>BJ240+$BK$41</f>
        <v>91.079999999999742</v>
      </c>
      <c r="BK241" s="25"/>
      <c r="BL241" s="26"/>
      <c r="BM241" s="25"/>
      <c r="BN241" s="27"/>
      <c r="BO241" s="74"/>
      <c r="BP241" s="19">
        <f>BP240+$BK$41</f>
        <v>91.079999999999742</v>
      </c>
      <c r="BQ241" s="25">
        <f>BQ240+BR241*$BQ$41</f>
        <v>46.487545998871646</v>
      </c>
      <c r="BR241" s="26">
        <f>-$BS$35*BQ240*BS240</f>
        <v>-5.5409517505292492</v>
      </c>
      <c r="BS241" s="25">
        <f>BS240+BT241*$BQ$41</f>
        <v>2.6320573834436316</v>
      </c>
      <c r="BT241" s="27">
        <f>$BS$35*BQ240*BS240-$BS$36*BS240</f>
        <v>4.0963790922897205</v>
      </c>
      <c r="BU241" s="100"/>
      <c r="BV241" s="19">
        <f>BV240+$BK$41</f>
        <v>91.079999999999742</v>
      </c>
      <c r="BW241" s="25">
        <f>BW240+BX241*$BQ$41</f>
        <v>46.487545998871646</v>
      </c>
      <c r="BX241" s="26">
        <f>-$BS$35*BW240*BY240</f>
        <v>-5.5409517505292492</v>
      </c>
      <c r="BY241" s="25">
        <f>BY240+BZ241*$BQ$41</f>
        <v>2.6320573834436316</v>
      </c>
      <c r="BZ241" s="27">
        <f>$BS$35*BW240*BY240-$BS$36*BY240</f>
        <v>4.0963790922897205</v>
      </c>
      <c r="CA241" s="33"/>
      <c r="CB241" s="21">
        <f>CB240+$AA$41</f>
        <v>178.20000000000064</v>
      </c>
      <c r="CC241" s="64">
        <f>AC244</f>
        <v>1.1966538339567005E-13</v>
      </c>
      <c r="CD241" s="64">
        <f>AI244</f>
        <v>4.268724347134214E-5</v>
      </c>
      <c r="CE241" s="64">
        <f>AO244</f>
        <v>1.1853341312158745E-2</v>
      </c>
      <c r="CF241" s="25">
        <f>AU244</f>
        <v>0.2816026826862118</v>
      </c>
      <c r="CG241" s="63">
        <f>BA244</f>
        <v>2.4534684976961052</v>
      </c>
      <c r="CH241" s="63">
        <f>BG244</f>
        <v>10.025792183782841</v>
      </c>
      <c r="CI241" s="63">
        <f>BM244</f>
        <v>0</v>
      </c>
      <c r="CJ241" s="63">
        <f>BS244</f>
        <v>4.2999087271964678</v>
      </c>
      <c r="CK241" s="64">
        <f>SUM(CC241:CJ241)</f>
        <v>17.072668119917374</v>
      </c>
      <c r="CL241" s="36"/>
    </row>
    <row r="242" spans="2:90" x14ac:dyDescent="0.65">
      <c r="B242" s="45">
        <v>44096</v>
      </c>
      <c r="C242" s="39">
        <f t="shared" si="73"/>
        <v>298</v>
      </c>
      <c r="D242" s="47">
        <v>79438</v>
      </c>
      <c r="E242" s="52">
        <f t="shared" si="69"/>
        <v>4.2818179858131564E-2</v>
      </c>
      <c r="F242" s="39">
        <f t="shared" si="71"/>
        <v>4579</v>
      </c>
      <c r="G242" s="47">
        <v>1855240</v>
      </c>
      <c r="H242" s="47">
        <f t="shared" si="72"/>
        <v>8</v>
      </c>
      <c r="I242" s="47">
        <v>1508</v>
      </c>
      <c r="J242" s="53">
        <f t="shared" si="74"/>
        <v>1.8983358090586371E-2</v>
      </c>
      <c r="Y242" s="48"/>
      <c r="Z242" s="51">
        <f>Z241+$AA$41</f>
        <v>179.10000000000065</v>
      </c>
      <c r="AA242" s="25">
        <f>AA241+AB242*$AA$41</f>
        <v>18.138706446752597</v>
      </c>
      <c r="AB242" s="26">
        <f>-$AC$35*AA241*AC241</f>
        <v>-6.0617602373640169E-14</v>
      </c>
      <c r="AC242" s="25">
        <f>AC241+AD242*$AA$41</f>
        <v>1.8110216174034663E-13</v>
      </c>
      <c r="AD242" s="27">
        <f>$AC$35*AA241*AC241-$AC$36*AC241</f>
        <v>-4.6322949404447539E-14</v>
      </c>
      <c r="AE242" s="33"/>
      <c r="AF242" s="51">
        <f>AF241+$AG$41</f>
        <v>73.629999999999924</v>
      </c>
      <c r="AG242" s="80">
        <f>AG241+AH242*$AG$41</f>
        <v>6.9270903591861863</v>
      </c>
      <c r="AH242" s="26">
        <f>-$AI$35*AG241*AI241</f>
        <v>-9.1145184988200707E-6</v>
      </c>
      <c r="AI242" s="25">
        <f>AI241+AJ242*$AG$41</f>
        <v>5.5132577588931307E-5</v>
      </c>
      <c r="AJ242" s="27">
        <f>$AI$35*AG241*AI241-$AI$36*AI241</f>
        <v>-2.0333849374140713E-5</v>
      </c>
      <c r="AK242" s="36"/>
      <c r="AL242" s="51">
        <f>AL241+$AM$41</f>
        <v>99.5</v>
      </c>
      <c r="AM242" s="25">
        <f>AM241+AN242*$AM$41</f>
        <v>29.332429408370025</v>
      </c>
      <c r="AN242" s="26">
        <f>-$AO$35*AM241*AO241</f>
        <v>-8.1977281729167916E-3</v>
      </c>
      <c r="AO242" s="25">
        <f>AO241+AP242*$AM$41</f>
        <v>1.4189665225624556E-2</v>
      </c>
      <c r="AP242" s="27">
        <f>$AO$35*AM241*AO241-$AO$36*AO241</f>
        <v>-2.6692884384929179E-3</v>
      </c>
      <c r="AQ242" s="5"/>
      <c r="AR242" s="51">
        <f>AR241+$AS$41</f>
        <v>47.760000000000041</v>
      </c>
      <c r="AS242" s="25">
        <f>AS241+AT242*$AS$41</f>
        <v>3.1137162428229139</v>
      </c>
      <c r="AT242" s="26">
        <f>-$AU$35*AS241*AU241</f>
        <v>-3.0180536542771027E-2</v>
      </c>
      <c r="AU242" s="25">
        <f>AU241+AV242*$AS$41</f>
        <v>0.33900813944414743</v>
      </c>
      <c r="AV242" s="27">
        <f>$AU$35*AS241*AU241-$AU$36*AU241</f>
        <v>-0.13718960337118311</v>
      </c>
      <c r="AW242" s="30"/>
      <c r="AX242" s="19">
        <f>AX241+$AS$41</f>
        <v>47.760000000000041</v>
      </c>
      <c r="AY242" s="25">
        <f>AY241+AZ242*$AY$41</f>
        <v>2.205083131742678E-3</v>
      </c>
      <c r="AZ242" s="26">
        <f>-$BA$35*AY241*BA241</f>
        <v>-5.0755674958162544E-4</v>
      </c>
      <c r="BA242" s="25">
        <f>BA241+BB242*$AY$41</f>
        <v>2.8487758529792613</v>
      </c>
      <c r="BB242" s="27">
        <f>$BA$35*AY241*BA241-$BA$36*BA241</f>
        <v>-1.2273736901315979</v>
      </c>
      <c r="BC242" s="36"/>
      <c r="BD242" s="19">
        <f>BD241+$BE$41</f>
        <v>39.800000000000026</v>
      </c>
      <c r="BE242" s="25">
        <f>BE241+BF242*$BE$41</f>
        <v>42.146387729981043</v>
      </c>
      <c r="BF242" s="26">
        <f>-$BG$35*BE241*BG241</f>
        <v>-10.339410851758787</v>
      </c>
      <c r="BG242" s="25">
        <f>BG241+BH242*$BE$41</f>
        <v>5.8354304626025346</v>
      </c>
      <c r="BH242" s="27">
        <f>$BG$35*BE241*BG241-$BG$36*BG241</f>
        <v>7.5245759207668268</v>
      </c>
      <c r="BI242" s="74"/>
      <c r="BJ242" s="19">
        <f>BJ241+$BK$41</f>
        <v>91.539999999999736</v>
      </c>
      <c r="BK242" s="25"/>
      <c r="BL242" s="26"/>
      <c r="BM242" s="25"/>
      <c r="BN242" s="27"/>
      <c r="BO242" s="74"/>
      <c r="BP242" s="19">
        <f>BP241+$BK$41</f>
        <v>91.539999999999736</v>
      </c>
      <c r="BQ242" s="25">
        <f>BQ241+BR242*$BQ$41</f>
        <v>45.839049188843767</v>
      </c>
      <c r="BR242" s="26">
        <f>-$BS$35*BQ241*BS241</f>
        <v>-6.4849681002787953</v>
      </c>
      <c r="BS242" s="25">
        <f>BS241+BT242*$BQ$41</f>
        <v>3.1094704635476749</v>
      </c>
      <c r="BT242" s="27">
        <f>$BS$35*BQ241*BS241-$BS$36*BS241</f>
        <v>4.7741308010404344</v>
      </c>
      <c r="BU242" s="100"/>
      <c r="BV242" s="19">
        <f>BV241+$BK$41</f>
        <v>91.539999999999736</v>
      </c>
      <c r="BW242" s="25">
        <f>BW241+BX242*$BQ$41</f>
        <v>45.839049188843767</v>
      </c>
      <c r="BX242" s="26">
        <f>-$BS$35*BW241*BY241</f>
        <v>-6.4849681002787953</v>
      </c>
      <c r="BY242" s="25">
        <f>BY241+BZ242*$BQ$41</f>
        <v>3.1094704635476749</v>
      </c>
      <c r="BZ242" s="27">
        <f>$BS$35*BW241*BY241-$BS$36*BY241</f>
        <v>4.7741308010404344</v>
      </c>
      <c r="CA242" s="33"/>
      <c r="CB242" s="21">
        <f>CB241+$AA$41</f>
        <v>179.10000000000065</v>
      </c>
      <c r="CC242" s="64">
        <f>AC245</f>
        <v>9.727270379564464E-14</v>
      </c>
      <c r="CD242" s="64">
        <f>AI245</f>
        <v>3.7561506492748623E-5</v>
      </c>
      <c r="CE242" s="64">
        <f>AO245</f>
        <v>1.0833092707903117E-2</v>
      </c>
      <c r="CF242" s="25">
        <f>AU245</f>
        <v>0.25663891627848162</v>
      </c>
      <c r="CG242" s="63">
        <f>BA245</f>
        <v>2.2768839784829509</v>
      </c>
      <c r="CH242" s="63">
        <f>BG245</f>
        <v>12.641270743945373</v>
      </c>
      <c r="CI242" s="63">
        <f>BM245</f>
        <v>0.01</v>
      </c>
      <c r="CJ242" s="63">
        <f>BS245</f>
        <v>5.0279030273400842</v>
      </c>
      <c r="CK242" s="64">
        <f>SUM(CC242:CJ242)</f>
        <v>20.223567320261381</v>
      </c>
      <c r="CL242" s="75">
        <f>P79</f>
        <v>44312</v>
      </c>
    </row>
    <row r="243" spans="2:90" x14ac:dyDescent="0.65">
      <c r="B243" s="45">
        <v>44097</v>
      </c>
      <c r="C243" s="39">
        <f t="shared" si="73"/>
        <v>330</v>
      </c>
      <c r="D243" s="47">
        <v>79768</v>
      </c>
      <c r="E243" s="52">
        <f t="shared" si="69"/>
        <v>4.2893101173150622E-2</v>
      </c>
      <c r="F243" s="39">
        <f t="shared" si="71"/>
        <v>4453</v>
      </c>
      <c r="G243" s="47">
        <v>1859693</v>
      </c>
      <c r="H243" s="47">
        <f t="shared" si="72"/>
        <v>4</v>
      </c>
      <c r="I243" s="47">
        <v>1512</v>
      </c>
      <c r="J243" s="53">
        <f t="shared" si="74"/>
        <v>1.8954969411292748E-2</v>
      </c>
      <c r="Y243" s="48"/>
      <c r="Z243" s="51">
        <f>Z242+$AA$41</f>
        <v>180.00000000000065</v>
      </c>
      <c r="AA243" s="25">
        <f>AA242+AB243*$AA$41</f>
        <v>18.138706446752554</v>
      </c>
      <c r="AB243" s="26">
        <f>-$AC$35*AA242*AC242</f>
        <v>-4.9274384230206848E-14</v>
      </c>
      <c r="AC243" s="25">
        <f>AC242+AD243*$AA$41</f>
        <v>1.4721297367570306E-13</v>
      </c>
      <c r="AD243" s="27">
        <f>$AC$35*AA242*AC242-$AC$36*AC242</f>
        <v>-3.7654653405159527E-14</v>
      </c>
      <c r="AE243" s="33"/>
      <c r="AF243" s="51">
        <f>AF242+$AG$41</f>
        <v>73.999999999999929</v>
      </c>
      <c r="AG243" s="80">
        <f>AG242+AH243*$AG$41</f>
        <v>6.9270873917583327</v>
      </c>
      <c r="AH243" s="26">
        <f>-$AI$35*AG242*AI242</f>
        <v>-8.0200752805607796E-6</v>
      </c>
      <c r="AI243" s="25">
        <f>AI242+AJ243*$AG$41</f>
        <v>4.8512450200023642E-5</v>
      </c>
      <c r="AJ243" s="27">
        <f>$AI$35*AG242*AI242-$AI$36*AI242</f>
        <v>-1.7892236186236934E-5</v>
      </c>
      <c r="AK243" s="36"/>
      <c r="AL243" s="51">
        <f>AL242+$AM$41</f>
        <v>100</v>
      </c>
      <c r="AM243" s="25">
        <f>AM242+AN243*$AM$41</f>
        <v>29.328683452187995</v>
      </c>
      <c r="AN243" s="26">
        <f>-$AO$35*AM242*AO242</f>
        <v>-7.4919123640626332E-3</v>
      </c>
      <c r="AO243" s="25">
        <f>AO242+AP243*$AM$41</f>
        <v>1.2969238578687278E-2</v>
      </c>
      <c r="AP243" s="27">
        <f>$AO$35*AM242*AO242-$AO$36*AO242</f>
        <v>-2.4408532938745555E-3</v>
      </c>
      <c r="AQ243" s="5"/>
      <c r="AR243" s="51">
        <f>AR242+$AS$41</f>
        <v>48.000000000000043</v>
      </c>
      <c r="AS243" s="25">
        <f>AS242+AT243*$AS$41</f>
        <v>3.1071294538854386</v>
      </c>
      <c r="AT243" s="26">
        <f>-$AU$35*AS242*AU242</f>
        <v>-2.7444953906146846E-2</v>
      </c>
      <c r="AU243" s="25">
        <f>AU242+AV243*$AS$41</f>
        <v>0.30898204932165474</v>
      </c>
      <c r="AV243" s="27">
        <f>$AU$35*AS242*AU242-$AU$36*AU242</f>
        <v>-0.1251087088437195</v>
      </c>
      <c r="AW243" s="30"/>
      <c r="AX243" s="19">
        <f>AX242+$AS$41</f>
        <v>48.000000000000043</v>
      </c>
      <c r="AY243" s="25">
        <f>AY242+AZ243*$AY$41</f>
        <v>2.1236711647120931E-3</v>
      </c>
      <c r="AZ243" s="26">
        <f>-$BA$35*AY242*BA242</f>
        <v>-4.5228870572547076E-4</v>
      </c>
      <c r="BA243" s="25">
        <f>BA242+BB243*$AY$41</f>
        <v>2.6437454035317849</v>
      </c>
      <c r="BB243" s="27">
        <f>$BA$35*AY242*BA242-$BA$36*BA242</f>
        <v>-1.139058052485979</v>
      </c>
      <c r="BC243" s="36"/>
      <c r="BD243" s="19">
        <f>BD242+$BE$41</f>
        <v>40.000000000000028</v>
      </c>
      <c r="BE243" s="25">
        <f>BE242+BF243*$BE$41</f>
        <v>39.4902107296206</v>
      </c>
      <c r="BF243" s="26">
        <f>-$BG$35*BE242*BG242</f>
        <v>-13.28088500180221</v>
      </c>
      <c r="BG243" s="25">
        <f>BG242+BH243*$BE$41</f>
        <v>7.7330015028246475</v>
      </c>
      <c r="BH243" s="27">
        <f>$BG$35*BE242*BG242-$BG$36*BG242</f>
        <v>9.4878552011105626</v>
      </c>
      <c r="BI243" s="74"/>
      <c r="BJ243" s="19">
        <f>BJ242+$BK$41</f>
        <v>91.99999999999973</v>
      </c>
      <c r="BK243" s="25"/>
      <c r="BL243" s="26"/>
      <c r="BM243" s="25"/>
      <c r="BN243" s="27"/>
      <c r="BO243" s="74"/>
      <c r="BP243" s="19">
        <f>BP242+$BK$41</f>
        <v>91.99999999999973</v>
      </c>
      <c r="BQ243" s="25">
        <f>BQ242+BR243*$BQ$41</f>
        <v>45.083612790335728</v>
      </c>
      <c r="BR243" s="26">
        <f>-$BS$35*BQ242*BS242</f>
        <v>-7.5543639850803901</v>
      </c>
      <c r="BS243" s="25">
        <f>BS242+BT243*$BQ$41</f>
        <v>3.6627912819251152</v>
      </c>
      <c r="BT243" s="27">
        <f>$BS$35*BQ242*BS242-$BS$36*BS242</f>
        <v>5.5332081837744012</v>
      </c>
      <c r="BU243" s="100"/>
      <c r="BV243" s="19">
        <f>BV242+$BK$41</f>
        <v>91.99999999999973</v>
      </c>
      <c r="BW243" s="25">
        <f>BW242+BX243*$BQ$41</f>
        <v>45.083612790335728</v>
      </c>
      <c r="BX243" s="26">
        <f>-$BS$35*BW242*BY242</f>
        <v>-7.5543639850803901</v>
      </c>
      <c r="BY243" s="25">
        <f>BY242+BZ243*$BQ$41</f>
        <v>3.6627912819251152</v>
      </c>
      <c r="BZ243" s="27">
        <f>$BS$35*BW242*BY242-$BS$36*BY242</f>
        <v>5.5332081837744012</v>
      </c>
      <c r="CA243" s="33"/>
      <c r="CB243" s="21">
        <f>CB242+$AA$41</f>
        <v>180.00000000000065</v>
      </c>
      <c r="CC243" s="64">
        <f>AC246</f>
        <v>7.9070309518246071E-14</v>
      </c>
      <c r="CD243" s="64">
        <f>AI246</f>
        <v>3.3051249662627661E-5</v>
      </c>
      <c r="CE243" s="64">
        <f>AO246</f>
        <v>9.9003545995539968E-3</v>
      </c>
      <c r="CF243" s="25">
        <f>AU246</f>
        <v>0.23387943346381651</v>
      </c>
      <c r="CG243" s="63">
        <f>BA246</f>
        <v>2.113006926756599</v>
      </c>
      <c r="CH243" s="63">
        <f>BG246</f>
        <v>15.404040965886544</v>
      </c>
      <c r="CI243" s="63">
        <f>BM246</f>
        <v>1.6899999999999998E-2</v>
      </c>
      <c r="CJ243" s="63">
        <f>BS246</f>
        <v>5.8523026715025424</v>
      </c>
      <c r="CK243" s="64">
        <f>SUM(CC243:CJ243)</f>
        <v>23.630063403458799</v>
      </c>
      <c r="CL243" s="36"/>
    </row>
    <row r="244" spans="2:90" x14ac:dyDescent="0.65">
      <c r="B244" s="45">
        <v>44098</v>
      </c>
      <c r="C244" s="39">
        <f t="shared" si="73"/>
        <v>273</v>
      </c>
      <c r="D244" s="47">
        <v>80041</v>
      </c>
      <c r="E244" s="52">
        <f t="shared" si="69"/>
        <v>4.2391094803607331E-2</v>
      </c>
      <c r="F244" s="39">
        <f t="shared" si="71"/>
        <v>28463</v>
      </c>
      <c r="G244" s="47">
        <v>1888156</v>
      </c>
      <c r="H244" s="47">
        <f t="shared" si="72"/>
        <v>8</v>
      </c>
      <c r="I244" s="47">
        <v>1520</v>
      </c>
      <c r="J244" s="53">
        <f t="shared" si="74"/>
        <v>1.8990267487912445E-2</v>
      </c>
      <c r="Y244" s="48"/>
      <c r="Z244" s="51">
        <f>Z243+$AA$41</f>
        <v>180.90000000000066</v>
      </c>
      <c r="AA244" s="25">
        <f>AA243+AB244*$AA$41</f>
        <v>18.138706446752519</v>
      </c>
      <c r="AB244" s="26">
        <f>-$AC$35*AA243*AC243</f>
        <v>-4.0053793719856335E-14</v>
      </c>
      <c r="AC244" s="25">
        <f>AC243+AD244*$AA$41</f>
        <v>1.1966538339567005E-13</v>
      </c>
      <c r="AD244" s="27">
        <f>$AC$35*AA243*AC243-$AC$36*AC243</f>
        <v>-3.0608433644481127E-14</v>
      </c>
      <c r="AE244" s="33"/>
      <c r="AF244" s="51">
        <f>AF243+$AG$41</f>
        <v>74.369999999999933</v>
      </c>
      <c r="AG244" s="80">
        <f>AG243+AH244*$AG$41</f>
        <v>6.9270847806499711</v>
      </c>
      <c r="AH244" s="26">
        <f>-$AI$35*AG243*AI243</f>
        <v>-7.0570496246016441E-6</v>
      </c>
      <c r="AI244" s="25">
        <f>AI243+AJ244*$AG$41</f>
        <v>4.268724347134214E-5</v>
      </c>
      <c r="AJ244" s="27">
        <f>$AI$35*AG243*AI243-$AI$36*AI243</f>
        <v>-1.5743801969409468E-5</v>
      </c>
      <c r="AK244" s="36"/>
      <c r="AL244" s="51">
        <f>AL243+$AM$41</f>
        <v>100.5</v>
      </c>
      <c r="AM244" s="25">
        <f>AM243+AN244*$AM$41</f>
        <v>29.325260115951984</v>
      </c>
      <c r="AN244" s="26">
        <f>-$AO$35*AM243*AO243</f>
        <v>-6.8466724720240265E-3</v>
      </c>
      <c r="AO244" s="25">
        <f>AO243+AP244*$AM$41</f>
        <v>1.1853341312158745E-2</v>
      </c>
      <c r="AP244" s="27">
        <f>$AO$35*AM243*AO243-$AO$36*AO243</f>
        <v>-2.2317945330570669E-3</v>
      </c>
      <c r="AQ244" s="5"/>
      <c r="AR244" s="51">
        <f>AR243+$AS$41</f>
        <v>48.240000000000045</v>
      </c>
      <c r="AS244" s="25">
        <f>AS243+AT244*$AS$41</f>
        <v>3.1011387591941428</v>
      </c>
      <c r="AT244" s="26">
        <f>-$AU$35*AS243*AU243</f>
        <v>-2.4961227880399114E-2</v>
      </c>
      <c r="AU244" s="25">
        <f>AU243+AV244*$AS$41</f>
        <v>0.2816026826862118</v>
      </c>
      <c r="AV244" s="27">
        <f>$AU$35*AS243*AU243-$AU$36*AU243</f>
        <v>-0.11408069431434553</v>
      </c>
      <c r="AW244" s="30"/>
      <c r="AX244" s="19">
        <f>AX243+$AS$41</f>
        <v>48.240000000000045</v>
      </c>
      <c r="AY244" s="25">
        <f>AY243+AZ244*$AY$41</f>
        <v>2.0509079461031384E-3</v>
      </c>
      <c r="AZ244" s="26">
        <f>-$BA$35*AY243*BA243</f>
        <v>-4.0424010338308231E-4</v>
      </c>
      <c r="BA244" s="25">
        <f>BA243+BB244*$AY$41</f>
        <v>2.4534684976961052</v>
      </c>
      <c r="BB244" s="27">
        <f>$BA$35*AY243*BA243-$BA$36*BA243</f>
        <v>-1.0570939213093309</v>
      </c>
      <c r="BC244" s="36"/>
      <c r="BD244" s="19">
        <f>BD243+$BE$41</f>
        <v>40.200000000000031</v>
      </c>
      <c r="BE244" s="25">
        <f>BE243+BF244*$BE$41</f>
        <v>36.192129853295206</v>
      </c>
      <c r="BF244" s="26">
        <f>-$BG$35*BE243*BG243</f>
        <v>-16.490404381626981</v>
      </c>
      <c r="BG244" s="25">
        <f>BG243+BH244*$BE$41</f>
        <v>10.025792183782841</v>
      </c>
      <c r="BH244" s="27">
        <f>$BG$35*BE243*BG243-$BG$36*BG243</f>
        <v>11.46395340479096</v>
      </c>
      <c r="BI244" s="74"/>
      <c r="BJ244" s="19">
        <f>BJ243+$BK$41</f>
        <v>92.459999999999724</v>
      </c>
      <c r="BK244" s="25"/>
      <c r="BL244" s="26"/>
      <c r="BM244" s="25"/>
      <c r="BN244" s="27"/>
      <c r="BO244" s="74"/>
      <c r="BP244" s="19">
        <f>BP243+$BK$41</f>
        <v>92.459999999999724</v>
      </c>
      <c r="BQ244" s="25">
        <f>BQ243+BR244*$BQ$41</f>
        <v>44.208413911739243</v>
      </c>
      <c r="BR244" s="26">
        <f>-$BS$35*BQ243*BS243</f>
        <v>-8.7519887859648531</v>
      </c>
      <c r="BS244" s="25">
        <f>BS243+BT244*$BQ$41</f>
        <v>4.2999087271964678</v>
      </c>
      <c r="BT244" s="27">
        <f>$BS$35*BQ243*BS243-$BS$36*BS243</f>
        <v>6.3711744527135288</v>
      </c>
      <c r="BU244" s="100"/>
      <c r="BV244" s="19">
        <f>BV243+$BK$41</f>
        <v>92.459999999999724</v>
      </c>
      <c r="BW244" s="25">
        <f>BW243+BX244*$BQ$41</f>
        <v>44.208413911739243</v>
      </c>
      <c r="BX244" s="26">
        <f>-$BS$35*BW243*BY243</f>
        <v>-8.7519887859648531</v>
      </c>
      <c r="BY244" s="25">
        <f>BY243+BZ244*$BQ$41</f>
        <v>4.2999087271964678</v>
      </c>
      <c r="BZ244" s="27">
        <f>$BS$35*BW243*BY243-$BS$36*BY243</f>
        <v>6.3711744527135288</v>
      </c>
      <c r="CA244" s="33"/>
      <c r="CB244" s="21">
        <f>CB243+$AA$41</f>
        <v>180.90000000000066</v>
      </c>
      <c r="CC244" s="64">
        <f>AC247</f>
        <v>6.4274083101935638E-14</v>
      </c>
      <c r="CD244" s="64">
        <f>AI247</f>
        <v>2.9082568479270436E-5</v>
      </c>
      <c r="CE244" s="64">
        <f>AO247</f>
        <v>9.0476712701222841E-3</v>
      </c>
      <c r="CF244" s="25">
        <f>AU247</f>
        <v>0.21313109249742421</v>
      </c>
      <c r="CG244" s="63">
        <f>BA247</f>
        <v>1.9609232008509794</v>
      </c>
      <c r="CH244" s="63">
        <f>BG247</f>
        <v>18.037598363033329</v>
      </c>
      <c r="CI244" s="63">
        <f>BM247</f>
        <v>2.8557693951019994E-2</v>
      </c>
      <c r="CJ244" s="63">
        <f>BS247</f>
        <v>6.7761675060930298</v>
      </c>
      <c r="CK244" s="64">
        <f>SUM(CC244:CJ244)</f>
        <v>27.025454610264447</v>
      </c>
      <c r="CL244" s="36"/>
    </row>
    <row r="245" spans="2:90" x14ac:dyDescent="0.65">
      <c r="B245" s="45">
        <v>44099</v>
      </c>
      <c r="C245" s="39">
        <f t="shared" si="73"/>
        <v>456</v>
      </c>
      <c r="D245" s="47">
        <v>80497</v>
      </c>
      <c r="E245" s="52">
        <f t="shared" si="69"/>
        <v>4.2173576143431132E-2</v>
      </c>
      <c r="F245" s="39">
        <f t="shared" si="71"/>
        <v>20551</v>
      </c>
      <c r="G245" s="47">
        <v>1908707</v>
      </c>
      <c r="H245" s="47">
        <f t="shared" si="72"/>
        <v>12</v>
      </c>
      <c r="I245" s="47">
        <v>1532</v>
      </c>
      <c r="J245" s="53">
        <f t="shared" si="74"/>
        <v>1.9031765158950022E-2</v>
      </c>
      <c r="Y245" s="48"/>
      <c r="Z245" s="51">
        <f>Z244+$AA$41</f>
        <v>181.80000000000067</v>
      </c>
      <c r="AA245" s="25">
        <f>AA244+AB245*$AA$41</f>
        <v>18.13870644675249</v>
      </c>
      <c r="AB245" s="26">
        <f>-$AC$35*AA244*AC244</f>
        <v>-3.2558628918782279E-14</v>
      </c>
      <c r="AC245" s="25">
        <f>AC244+AD245*$AA$41</f>
        <v>9.727270379564464E-14</v>
      </c>
      <c r="AD245" s="27">
        <f>$AC$35*AA244*AC244-$AC$36*AC244</f>
        <v>-2.4880755111139344E-14</v>
      </c>
      <c r="AE245" s="33"/>
      <c r="AF245" s="51">
        <f>AF244+$AG$41</f>
        <v>74.739999999999938</v>
      </c>
      <c r="AG245" s="80">
        <f>AG244+AH245*$AG$41</f>
        <v>6.9270824830753099</v>
      </c>
      <c r="AH245" s="26">
        <f>-$AI$35*AG244*AI244</f>
        <v>-6.2096612461429142E-6</v>
      </c>
      <c r="AI245" s="25">
        <f>AI244+AJ245*$AG$41</f>
        <v>3.7561506492748623E-5</v>
      </c>
      <c r="AJ245" s="27">
        <f>$AI$35*AG244*AI244-$AI$36*AI244</f>
        <v>-1.3853343185387891E-5</v>
      </c>
      <c r="AK245" s="36"/>
      <c r="AL245" s="51">
        <f>AL244+$AM$41</f>
        <v>101</v>
      </c>
      <c r="AM245" s="25">
        <f>AM244+AN245*$AM$41</f>
        <v>29.322131695096985</v>
      </c>
      <c r="AN245" s="26">
        <f>-$AO$35*AM244*AO244</f>
        <v>-6.2568417099998662E-3</v>
      </c>
      <c r="AO245" s="25">
        <f>AO244+AP245*$AM$41</f>
        <v>1.0833092707903117E-2</v>
      </c>
      <c r="AP245" s="27">
        <f>$AO$35*AM244*AO244-$AO$36*AO244</f>
        <v>-2.0404972085112548E-3</v>
      </c>
      <c r="AQ245" s="5"/>
      <c r="AR245" s="51">
        <f>AR244+$AS$41</f>
        <v>48.480000000000047</v>
      </c>
      <c r="AS245" s="25">
        <f>AS244+AT245*$AS$41</f>
        <v>3.0956894358717624</v>
      </c>
      <c r="AT245" s="26">
        <f>-$AU$35*AS244*AU244</f>
        <v>-2.2705513843252777E-2</v>
      </c>
      <c r="AU245" s="25">
        <f>AU244+AV245*$AS$41</f>
        <v>0.25663891627848162</v>
      </c>
      <c r="AV245" s="27">
        <f>$AU$35*AS244*AU244-$AU$36*AU244</f>
        <v>-0.10401569336554253</v>
      </c>
      <c r="AW245" s="30"/>
      <c r="AX245" s="19">
        <f>AX244+$AS$41</f>
        <v>48.480000000000047</v>
      </c>
      <c r="AY245" s="25">
        <f>AY244+AZ245*$AY$41</f>
        <v>1.9856953251379331E-3</v>
      </c>
      <c r="AZ245" s="26">
        <f>-$BA$35*AY244*BA244</f>
        <v>-3.6229233869558434E-4</v>
      </c>
      <c r="BA245" s="25">
        <f>BA244+BB245*$AY$41</f>
        <v>2.2768839784829509</v>
      </c>
      <c r="BB245" s="27">
        <f>$BA$35*AY244*BA244-$BA$36*BA244</f>
        <v>-0.98102510673974652</v>
      </c>
      <c r="BC245" s="36"/>
      <c r="BD245" s="19">
        <f>BD244+$BE$41</f>
        <v>40.400000000000034</v>
      </c>
      <c r="BE245" s="25">
        <f>BE244+BF245*$BE$41</f>
        <v>32.2732983092409</v>
      </c>
      <c r="BF245" s="26">
        <f>-$BG$35*BE244*BG244</f>
        <v>-19.594157720271514</v>
      </c>
      <c r="BG245" s="25">
        <f>BG244+BH245*$BE$41</f>
        <v>12.641270743945373</v>
      </c>
      <c r="BH245" s="27">
        <f>$BG$35*BE244*BG244-$BG$36*BG244</f>
        <v>13.077392800812667</v>
      </c>
      <c r="BI245" s="74"/>
      <c r="BJ245" s="19">
        <f>BJ244+$BK$41</f>
        <v>92.919999999999717</v>
      </c>
      <c r="BK245" s="25">
        <v>50</v>
      </c>
      <c r="BL245" s="26">
        <f>-$BM$35*BK244*BM244</f>
        <v>0</v>
      </c>
      <c r="BM245" s="25">
        <v>0.01</v>
      </c>
      <c r="BN245" s="27">
        <f>$BM$35*BK244*BM244-$BM$36*BM244</f>
        <v>0</v>
      </c>
      <c r="BO245" s="74"/>
      <c r="BP245" s="19">
        <f>BP244+$BK$41</f>
        <v>92.919999999999717</v>
      </c>
      <c r="BQ245" s="25">
        <f>BQ244+BR245*$BQ$41</f>
        <v>43.200925544327859</v>
      </c>
      <c r="BR245" s="26">
        <f>-$BS$35*BQ244*BS244</f>
        <v>-10.07488367411387</v>
      </c>
      <c r="BS245" s="25">
        <f>BS244+BT245*$BQ$41</f>
        <v>5.0279030273400842</v>
      </c>
      <c r="BT245" s="27">
        <f>$BS$35*BQ244*BS244-$BS$36*BS244</f>
        <v>7.2799430014361661</v>
      </c>
      <c r="BU245" s="100"/>
      <c r="BV245" s="19">
        <f>BV244+$BK$41</f>
        <v>92.919999999999717</v>
      </c>
      <c r="BW245" s="25">
        <f>BW244+BX245*$BQ$41</f>
        <v>43.200925544327859</v>
      </c>
      <c r="BX245" s="26">
        <f>-$BS$35*BW244*BY244</f>
        <v>-10.07488367411387</v>
      </c>
      <c r="BY245" s="25">
        <f>BY244+BZ245*$BQ$41</f>
        <v>5.0279030273400842</v>
      </c>
      <c r="BZ245" s="27">
        <f>$BS$35*BW244*BY244-$BS$36*BY244</f>
        <v>7.2799430014361661</v>
      </c>
      <c r="CA245" s="33"/>
      <c r="CB245" s="21">
        <f>CB244+$AA$41</f>
        <v>181.80000000000067</v>
      </c>
      <c r="CC245" s="64">
        <f>AC248</f>
        <v>5.2246636996421908E-14</v>
      </c>
      <c r="CD245" s="64">
        <f>AI248</f>
        <v>2.5590432576642577E-5</v>
      </c>
      <c r="CE245" s="64">
        <f>AO248</f>
        <v>8.2682138807250206E-3</v>
      </c>
      <c r="CF245" s="25">
        <f>AU248</f>
        <v>0.19421741751459784</v>
      </c>
      <c r="CG245" s="63">
        <f>BA248</f>
        <v>1.8197843637399795</v>
      </c>
      <c r="CH245" s="63">
        <f>BG248</f>
        <v>20.218265826800582</v>
      </c>
      <c r="CI245" s="63">
        <f>BM248</f>
        <v>4.8247476755186786E-2</v>
      </c>
      <c r="CJ245" s="63">
        <f>BS248</f>
        <v>7.7990359052703573</v>
      </c>
      <c r="CK245" s="64">
        <f>SUM(CC245:CJ245)</f>
        <v>30.087844794394059</v>
      </c>
      <c r="CL245" s="75">
        <f>P80</f>
        <v>44319</v>
      </c>
    </row>
    <row r="246" spans="2:90" x14ac:dyDescent="0.65">
      <c r="B246" s="45">
        <v>44100</v>
      </c>
      <c r="C246" s="39">
        <f t="shared" si="73"/>
        <v>558</v>
      </c>
      <c r="D246" s="47">
        <v>81055</v>
      </c>
      <c r="E246" s="52">
        <f t="shared" si="69"/>
        <v>4.1806205504668542E-2</v>
      </c>
      <c r="F246" s="39">
        <f t="shared" si="71"/>
        <v>30120</v>
      </c>
      <c r="G246" s="47">
        <v>1938827</v>
      </c>
      <c r="H246" s="47">
        <f t="shared" si="72"/>
        <v>8</v>
      </c>
      <c r="I246" s="47">
        <v>1540</v>
      </c>
      <c r="J246" s="53">
        <f t="shared" si="74"/>
        <v>1.8999444821417556E-2</v>
      </c>
      <c r="Y246" s="48"/>
      <c r="Z246" s="51">
        <f>Z245+$AA$41</f>
        <v>182.70000000000067</v>
      </c>
      <c r="AA246" s="25">
        <f>AA245+AB246*$AA$41</f>
        <v>18.138706446752465</v>
      </c>
      <c r="AB246" s="26">
        <f>-$AC$35*AA245*AC245</f>
        <v>-2.6466015291466567E-14</v>
      </c>
      <c r="AC246" s="25">
        <f>AC245+AD246*$AA$41</f>
        <v>7.9070309518246071E-14</v>
      </c>
      <c r="AD246" s="27">
        <f>$AC$35*AA245*AC245-$AC$36*AC245</f>
        <v>-2.0224882530442855E-14</v>
      </c>
      <c r="AE246" s="33"/>
      <c r="AF246" s="51">
        <f>AF245+$AG$41</f>
        <v>75.109999999999943</v>
      </c>
      <c r="AG246" s="80">
        <f>AG245+AH246*$AG$41</f>
        <v>6.9270804613861614</v>
      </c>
      <c r="AH246" s="26">
        <f>-$AI$35*AG245*AI245</f>
        <v>-5.4640247269406096E-6</v>
      </c>
      <c r="AI246" s="25">
        <f>AI245+AJ246*$AG$41</f>
        <v>3.3051249662627661E-5</v>
      </c>
      <c r="AJ246" s="27">
        <f>$AI$35*AG245*AI245-$AI$36*AI245</f>
        <v>-1.2189883324651242E-5</v>
      </c>
      <c r="AK246" s="36"/>
      <c r="AL246" s="51">
        <f>AL245+$AM$41</f>
        <v>101.5</v>
      </c>
      <c r="AM246" s="25">
        <f>AM245+AN246*$AM$41</f>
        <v>29.319272850757567</v>
      </c>
      <c r="AN246" s="26">
        <f>-$AO$35*AM245*AO245</f>
        <v>-5.7176886788339399E-3</v>
      </c>
      <c r="AO246" s="25">
        <f>AO245+AP246*$AM$41</f>
        <v>9.9003545995539968E-3</v>
      </c>
      <c r="AP246" s="27">
        <f>$AO$35*AM245*AO245-$AO$36*AO245</f>
        <v>-1.8654762166982414E-3</v>
      </c>
      <c r="AQ246" s="5"/>
      <c r="AR246" s="51">
        <f>AR245+$AS$41</f>
        <v>48.720000000000049</v>
      </c>
      <c r="AS246" s="25">
        <f>AS245+AT246*$AS$41</f>
        <v>3.0907319157283513</v>
      </c>
      <c r="AT246" s="26">
        <f>-$AU$35*AS245*AU245</f>
        <v>-2.0656333930878703E-2</v>
      </c>
      <c r="AU246" s="25">
        <f>AU245+AV246*$AS$41</f>
        <v>0.23387943346381651</v>
      </c>
      <c r="AV246" s="27">
        <f>$AU$35*AS245*AU245-$AU$36*AU245</f>
        <v>-9.4831178394438026E-2</v>
      </c>
      <c r="AW246" s="30"/>
      <c r="AX246" s="19">
        <f>AX245+$AS$41</f>
        <v>48.720000000000049</v>
      </c>
      <c r="AY246" s="25">
        <f>AY245+AZ246*$AY$41</f>
        <v>1.9271006007173955E-3</v>
      </c>
      <c r="AZ246" s="26">
        <f>-$BA$35*AY245*BA245</f>
        <v>-3.2552624678076382E-4</v>
      </c>
      <c r="BA246" s="25">
        <f>BA245+BB246*$AY$41</f>
        <v>2.113006926756599</v>
      </c>
      <c r="BB246" s="27">
        <f>$BA$35*AY245*BA245-$BA$36*BA245</f>
        <v>-0.91042806514639962</v>
      </c>
      <c r="BC246" s="36"/>
      <c r="BD246" s="19">
        <f>BD245+$BE$41</f>
        <v>40.600000000000037</v>
      </c>
      <c r="BE246" s="25">
        <f>BE245+BF246*$BE$41</f>
        <v>27.86716289058683</v>
      </c>
      <c r="BF246" s="26">
        <f>-$BG$35*BE245*BG245</f>
        <v>-22.030677093270345</v>
      </c>
      <c r="BG246" s="25">
        <f>BG245+BH246*$BE$41</f>
        <v>15.404040965886544</v>
      </c>
      <c r="BH246" s="27">
        <f>$BG$35*BE245*BG245-$BG$36*BG245</f>
        <v>13.813851109705853</v>
      </c>
      <c r="BI246" s="74"/>
      <c r="BJ246" s="19">
        <f>BJ245+$BK$41</f>
        <v>93.379999999999711</v>
      </c>
      <c r="BK246" s="25">
        <f>BK245+BL246*$BK$41</f>
        <v>49.990110000000001</v>
      </c>
      <c r="BL246" s="26">
        <f>-$BM$35*BK245*BM245</f>
        <v>-2.1499999999999998E-2</v>
      </c>
      <c r="BM246" s="25">
        <f>BM245+BN246*$BK$41</f>
        <v>1.6899999999999998E-2</v>
      </c>
      <c r="BN246" s="27">
        <f>$BM$35*BK245*BM245-$BM$36*BM245</f>
        <v>1.4999999999999998E-2</v>
      </c>
      <c r="BO246" s="74"/>
      <c r="BP246" s="19">
        <f>BP245+$BK$41</f>
        <v>93.379999999999711</v>
      </c>
      <c r="BQ246" s="25">
        <f>BQ245+BR246*$BQ$41</f>
        <v>42.049712203388296</v>
      </c>
      <c r="BR246" s="26">
        <f>-$BS$35*BQ245*BS245</f>
        <v>-11.51213340939564</v>
      </c>
      <c r="BS246" s="25">
        <f>BS245+BT246*$BQ$41</f>
        <v>5.8523026715025424</v>
      </c>
      <c r="BT246" s="27">
        <f>$BS$35*BQ245*BS245-$BS$36*BS245</f>
        <v>8.243996441624585</v>
      </c>
      <c r="BU246" s="100"/>
      <c r="BV246" s="19">
        <f>BV245+$BK$41</f>
        <v>93.379999999999711</v>
      </c>
      <c r="BW246" s="25">
        <f>BW245+BX246*$BQ$41</f>
        <v>42.049712203388296</v>
      </c>
      <c r="BX246" s="26">
        <f>-$BS$35*BW245*BY245</f>
        <v>-11.51213340939564</v>
      </c>
      <c r="BY246" s="25">
        <f>BY245+BZ246*$BQ$41</f>
        <v>5.8523026715025424</v>
      </c>
      <c r="BZ246" s="27">
        <f>$BS$35*BW245*BY245-$BS$36*BY245</f>
        <v>8.243996441624585</v>
      </c>
      <c r="CA246" s="33"/>
      <c r="CB246" s="21">
        <f>CB245+$AA$41</f>
        <v>182.70000000000067</v>
      </c>
      <c r="CC246" s="64">
        <f>AC249</f>
        <v>4.246985636662743E-14</v>
      </c>
      <c r="CD246" s="64">
        <f>AI249</f>
        <v>2.2517620163936438E-5</v>
      </c>
      <c r="CE246" s="64">
        <f>AO249</f>
        <v>7.5557291463436652E-3</v>
      </c>
      <c r="CF246" s="25">
        <f>AU249</f>
        <v>0.17697720519274468</v>
      </c>
      <c r="CG246" s="63">
        <f>BA249</f>
        <v>1.6888029710525865</v>
      </c>
      <c r="CH246" s="63">
        <f>BG249</f>
        <v>21.67437864147643</v>
      </c>
      <c r="CI246" s="63">
        <f>BM249</f>
        <v>8.1485910165301267E-2</v>
      </c>
      <c r="CJ246" s="63">
        <f>BS249</f>
        <v>8.9158210398449498</v>
      </c>
      <c r="CK246" s="64">
        <f>SUM(CC246:CJ246)</f>
        <v>32.545044014498558</v>
      </c>
      <c r="CL246" s="36"/>
    </row>
    <row r="247" spans="2:90" x14ac:dyDescent="0.65">
      <c r="B247" s="45">
        <v>44101</v>
      </c>
      <c r="C247" s="39">
        <f t="shared" si="73"/>
        <v>635</v>
      </c>
      <c r="D247" s="47">
        <v>81690</v>
      </c>
      <c r="E247" s="52">
        <f t="shared" si="69"/>
        <v>4.1865492307747498E-2</v>
      </c>
      <c r="F247" s="39">
        <f t="shared" si="71"/>
        <v>12422</v>
      </c>
      <c r="G247" s="47">
        <v>1951249</v>
      </c>
      <c r="H247" s="47">
        <f t="shared" si="72"/>
        <v>5</v>
      </c>
      <c r="I247" s="47">
        <v>1545</v>
      </c>
      <c r="J247" s="53">
        <f t="shared" si="74"/>
        <v>1.8912963643040764E-2</v>
      </c>
      <c r="Y247" s="48"/>
      <c r="Z247" s="51">
        <f>Z246+$AA$41</f>
        <v>183.60000000000068</v>
      </c>
      <c r="AA247" s="25">
        <f>AA246+AB247*$AA$41</f>
        <v>18.138706446752447</v>
      </c>
      <c r="AB247" s="26">
        <f>-$AC$35*AA246*AC246</f>
        <v>-2.1513496995079843E-14</v>
      </c>
      <c r="AC247" s="25">
        <f>AC246+AD247*$AA$41</f>
        <v>6.4274083101935638E-14</v>
      </c>
      <c r="AD247" s="27">
        <f>$AC$35*AA246*AC246-$AC$36*AC246</f>
        <v>-1.6440251573678267E-14</v>
      </c>
      <c r="AE247" s="33"/>
      <c r="AF247" s="51">
        <f>AF246+$AG$41</f>
        <v>75.479999999999947</v>
      </c>
      <c r="AG247" s="80">
        <f>AG246+AH247*$AG$41</f>
        <v>6.9270786824550283</v>
      </c>
      <c r="AH247" s="26">
        <f>-$AI$35*AG246*AI246</f>
        <v>-4.8079219810100646E-6</v>
      </c>
      <c r="AI247" s="25">
        <f>AI246+AJ247*$AG$41</f>
        <v>2.9082568479270436E-5</v>
      </c>
      <c r="AJ247" s="27">
        <f>$AI$35*AG246*AI246-$AI$36*AI246</f>
        <v>-1.0726165360424933E-5</v>
      </c>
      <c r="AK247" s="36"/>
      <c r="AL247" s="51">
        <f>AL246+$AM$41</f>
        <v>102</v>
      </c>
      <c r="AM247" s="25">
        <f>AM246+AN247*$AM$41</f>
        <v>29.316660409977157</v>
      </c>
      <c r="AN247" s="26">
        <f>-$AO$35*AM246*AO246</f>
        <v>-5.2248815608243728E-3</v>
      </c>
      <c r="AO247" s="25">
        <f>AO246+AP247*$AM$41</f>
        <v>9.0476712701222841E-3</v>
      </c>
      <c r="AP247" s="27">
        <f>$AO$35*AM246*AO246-$AO$36*AO246</f>
        <v>-1.7053666588634246E-3</v>
      </c>
      <c r="AQ247" s="5"/>
      <c r="AR247" s="51">
        <f>AR246+$AS$41</f>
        <v>48.960000000000051</v>
      </c>
      <c r="AS247" s="25">
        <f>AS246+AT247*$AS$41</f>
        <v>3.0862212778806515</v>
      </c>
      <c r="AT247" s="26">
        <f>-$AU$35*AS246*AU246</f>
        <v>-1.8794324365416157E-2</v>
      </c>
      <c r="AU247" s="25">
        <f>AU246+AV247*$AS$41</f>
        <v>0.21313109249742421</v>
      </c>
      <c r="AV247" s="27">
        <f>$AU$35*AS246*AU246-$AU$36*AU246</f>
        <v>-8.6451420693301279E-2</v>
      </c>
      <c r="AW247" s="30"/>
      <c r="AX247" s="19">
        <f>AX246+$AS$41</f>
        <v>48.960000000000051</v>
      </c>
      <c r="AY247" s="25">
        <f>AY246+AZ247*$AY$41</f>
        <v>1.8743277798617657E-3</v>
      </c>
      <c r="AZ247" s="26">
        <f>-$BA$35*AY246*BA246</f>
        <v>-2.9318233808683144E-4</v>
      </c>
      <c r="BA247" s="25">
        <f>BA246+BB247*$AY$41</f>
        <v>1.9609232008509794</v>
      </c>
      <c r="BB247" s="27">
        <f>$BA$35*AY246*BA246-$BA$36*BA246</f>
        <v>-0.84490958836455277</v>
      </c>
      <c r="BC247" s="36"/>
      <c r="BD247" s="19">
        <f>BD246+$BE$41</f>
        <v>40.80000000000004</v>
      </c>
      <c r="BE247" s="25">
        <f>BE246+BF247*$BE$41</f>
        <v>23.231080167874794</v>
      </c>
      <c r="BF247" s="26">
        <f>-$BG$35*BE246*BG246</f>
        <v>-23.180413613560173</v>
      </c>
      <c r="BG247" s="25">
        <f>BG246+BH247*$BE$41</f>
        <v>18.037598363033329</v>
      </c>
      <c r="BH247" s="27">
        <f>$BG$35*BE246*BG246-$BG$36*BG246</f>
        <v>13.167786985733919</v>
      </c>
      <c r="BI247" s="74"/>
      <c r="BJ247" s="19">
        <f>BJ246+$BK$41</f>
        <v>93.839999999999705</v>
      </c>
      <c r="BK247" s="25">
        <f>BK246+BL247*$BK$41</f>
        <v>49.973399206048981</v>
      </c>
      <c r="BL247" s="26">
        <f>-$BM$35*BK246*BM246</f>
        <v>-3.6327812936999992E-2</v>
      </c>
      <c r="BM247" s="25">
        <f>BM246+BN247*$BK$41</f>
        <v>2.8557693951019994E-2</v>
      </c>
      <c r="BN247" s="27">
        <f>$BM$35*BK246*BM246-$BM$36*BM246</f>
        <v>2.5342812936999991E-2</v>
      </c>
      <c r="BO247" s="74"/>
      <c r="BP247" s="19">
        <f>BP246+$BK$41</f>
        <v>93.839999999999705</v>
      </c>
      <c r="BQ247" s="25">
        <f>BQ246+BR247*$BQ$41</f>
        <v>40.745447695150141</v>
      </c>
      <c r="BR247" s="26">
        <f>-$BS$35*BQ246*BS246</f>
        <v>-13.042645082381526</v>
      </c>
      <c r="BS247" s="25">
        <f>BS246+BT247*$BQ$41</f>
        <v>6.7761675060930298</v>
      </c>
      <c r="BT247" s="27">
        <f>$BS$35*BQ246*BS246-$BS$36*BS246</f>
        <v>9.238648345904874</v>
      </c>
      <c r="BU247" s="100"/>
      <c r="BV247" s="19">
        <f>BV246+$BK$41</f>
        <v>93.839999999999705</v>
      </c>
      <c r="BW247" s="25">
        <f>BW246+BX247*$BQ$41</f>
        <v>40.745447695150141</v>
      </c>
      <c r="BX247" s="26">
        <f>-$BS$35*BW246*BY246</f>
        <v>-13.042645082381526</v>
      </c>
      <c r="BY247" s="25">
        <f>BY246+BZ247*$BQ$41</f>
        <v>6.7761675060930298</v>
      </c>
      <c r="BZ247" s="27">
        <f>$BS$35*BW246*BY246-$BS$36*BY246</f>
        <v>9.238648345904874</v>
      </c>
      <c r="CA247" s="33"/>
      <c r="CB247" s="21">
        <f>CB246+$AA$41</f>
        <v>183.60000000000068</v>
      </c>
      <c r="CC247" s="64">
        <f>AC250</f>
        <v>3.4522579892089303E-14</v>
      </c>
      <c r="CD247" s="64">
        <f>AI250</f>
        <v>1.9813780410385659E-5</v>
      </c>
      <c r="CE247" s="64">
        <f>AO250</f>
        <v>6.9044919817816946E-3</v>
      </c>
      <c r="CF247" s="25">
        <f>AU250</f>
        <v>0.1612632399921311</v>
      </c>
      <c r="CG247" s="63">
        <f>BA250</f>
        <v>1.5672481948705175</v>
      </c>
      <c r="CH247" s="63">
        <f>BG250</f>
        <v>22.279249979947728</v>
      </c>
      <c r="CI247" s="63">
        <f>BM250</f>
        <v>0.13754598963448664</v>
      </c>
      <c r="CJ247" s="63">
        <f>BS250</f>
        <v>10.115797394675376</v>
      </c>
      <c r="CK247" s="64">
        <f>SUM(CC247:CJ247)</f>
        <v>34.268029104882466</v>
      </c>
      <c r="CL247" s="36"/>
    </row>
    <row r="248" spans="2:90" x14ac:dyDescent="0.65">
      <c r="B248" s="45">
        <v>44102</v>
      </c>
      <c r="C248" s="39">
        <f t="shared" si="73"/>
        <v>441</v>
      </c>
      <c r="D248" s="47">
        <v>82131</v>
      </c>
      <c r="E248" s="52">
        <f t="shared" si="69"/>
        <v>4.1946952281773038E-2</v>
      </c>
      <c r="F248" s="39">
        <f t="shared" si="71"/>
        <v>6724</v>
      </c>
      <c r="G248" s="47">
        <v>1957973</v>
      </c>
      <c r="H248" s="47">
        <f t="shared" si="72"/>
        <v>3</v>
      </c>
      <c r="I248" s="47">
        <v>1548</v>
      </c>
      <c r="J248" s="53">
        <f t="shared" si="74"/>
        <v>1.8847938050188116E-2</v>
      </c>
      <c r="Y248" s="48"/>
      <c r="Z248" s="51">
        <f>Z247+$AA$41</f>
        <v>184.50000000000068</v>
      </c>
      <c r="AA248" s="25">
        <f>AA247+AB248*$AA$41</f>
        <v>18.138706446752433</v>
      </c>
      <c r="AB248" s="26">
        <f>-$AC$35*AA247*AC247</f>
        <v>-1.7487730882802736E-14</v>
      </c>
      <c r="AC248" s="25">
        <f>AC247+AD248*$AA$41</f>
        <v>5.2246636996421908E-14</v>
      </c>
      <c r="AD248" s="27">
        <f>$AC$35*AA247*AC247-$AC$36*AC247</f>
        <v>-1.3363829006126367E-14</v>
      </c>
      <c r="AE248" s="33"/>
      <c r="AF248" s="51">
        <f>AF247+$AG$41</f>
        <v>75.849999999999952</v>
      </c>
      <c r="AG248" s="80">
        <f>AG247+AH248*$AG$41</f>
        <v>6.9270771171322725</v>
      </c>
      <c r="AH248" s="26">
        <f>-$AI$35*AG247*AI247</f>
        <v>-4.2306020430196483E-6</v>
      </c>
      <c r="AI248" s="25">
        <f>AI247+AJ248*$AG$41</f>
        <v>2.5590432576642577E-5</v>
      </c>
      <c r="AJ248" s="27">
        <f>$AI$35*AG247*AI247-$AI$36*AI247</f>
        <v>-9.4382051422374563E-6</v>
      </c>
      <c r="AK248" s="36"/>
      <c r="AL248" s="51">
        <f>AL247+$AM$41</f>
        <v>102.5</v>
      </c>
      <c r="AM248" s="25">
        <f>AM247+AN248*$AM$41</f>
        <v>29.31427318242201</v>
      </c>
      <c r="AN248" s="26">
        <f>-$AO$35*AM247*AO247</f>
        <v>-4.77445511029107E-3</v>
      </c>
      <c r="AO248" s="25">
        <f>AO247+AP248*$AM$41</f>
        <v>8.2682138807250206E-3</v>
      </c>
      <c r="AP248" s="27">
        <f>$AO$35*AM247*AO247-$AO$36*AO247</f>
        <v>-1.5589147787945287E-3</v>
      </c>
      <c r="AQ248" s="5"/>
      <c r="AR248" s="51">
        <f>AR247+$AS$41</f>
        <v>49.200000000000053</v>
      </c>
      <c r="AS248" s="25">
        <f>AS247+AT248*$AS$41</f>
        <v>3.0821167948737562</v>
      </c>
      <c r="AT248" s="26">
        <f>-$AU$35*AS247*AU247</f>
        <v>-1.7102012528730996E-2</v>
      </c>
      <c r="AU248" s="25">
        <f>AU247+AV248*$AS$41</f>
        <v>0.19421741751459784</v>
      </c>
      <c r="AV248" s="27">
        <f>$AU$35*AS247*AU247-$AU$36*AU247</f>
        <v>-7.8806979095109891E-2</v>
      </c>
      <c r="AW248" s="30"/>
      <c r="AX248" s="19">
        <f>AX247+$AS$41</f>
        <v>49.200000000000053</v>
      </c>
      <c r="AY248" s="25">
        <f>AY247+AZ248*$AY$41</f>
        <v>1.8266944295910511E-3</v>
      </c>
      <c r="AZ248" s="26">
        <f>-$BA$35*AY247*BA247</f>
        <v>-2.6462972372619194E-4</v>
      </c>
      <c r="BA248" s="25">
        <f>BA247+BB248*$AY$41</f>
        <v>1.8197843637399795</v>
      </c>
      <c r="BB248" s="27">
        <f>$BA$35*AY247*BA247-$BA$36*BA247</f>
        <v>-0.78410465061666557</v>
      </c>
      <c r="BC248" s="36"/>
      <c r="BD248" s="19">
        <f>BD247+$BE$41</f>
        <v>41.000000000000043</v>
      </c>
      <c r="BE248" s="25">
        <f>BE247+BF248*$BE$41</f>
        <v>18.705524916913205</v>
      </c>
      <c r="BF248" s="26">
        <f>-$BG$35*BE247*BG247</f>
        <v>-22.627776254807937</v>
      </c>
      <c r="BG248" s="25">
        <f>BG247+BH248*$BE$41</f>
        <v>20.218265826800582</v>
      </c>
      <c r="BH248" s="27">
        <f>$BG$35*BE247*BG247-$BG$36*BG247</f>
        <v>10.903337318836273</v>
      </c>
      <c r="BI248" s="74"/>
      <c r="BJ248" s="19">
        <f>BJ247+$BK$41</f>
        <v>94.299999999999699</v>
      </c>
      <c r="BK248" s="25">
        <f>BK247+BL248*$BK$41</f>
        <v>49.945170672753463</v>
      </c>
      <c r="BL248" s="26">
        <f>-$BM$35*BK247*BM247</f>
        <v>-6.1366376729395163E-2</v>
      </c>
      <c r="BM248" s="25">
        <f>BM247+BN248*$BK$41</f>
        <v>4.8247476755186786E-2</v>
      </c>
      <c r="BN248" s="27">
        <f>$BM$35*BK247*BM247-$BM$36*BM247</f>
        <v>4.2803875661232164E-2</v>
      </c>
      <c r="BO248" s="74"/>
      <c r="BP248" s="19">
        <f>BP247+$BK$41</f>
        <v>94.299999999999699</v>
      </c>
      <c r="BQ248" s="25">
        <f>BQ247+BR248*$BQ$41</f>
        <v>39.282128408076765</v>
      </c>
      <c r="BR248" s="26">
        <f>-$BS$35*BQ247*BS247</f>
        <v>-14.633192870733742</v>
      </c>
      <c r="BS248" s="25">
        <f>BS247+BT248*$BQ$41</f>
        <v>7.7990359052703573</v>
      </c>
      <c r="BT248" s="27">
        <f>$BS$35*BQ247*BS247-$BS$36*BS247</f>
        <v>10.228683991773273</v>
      </c>
      <c r="BU248" s="100"/>
      <c r="BV248" s="19">
        <f>BV247+$BK$41</f>
        <v>94.299999999999699</v>
      </c>
      <c r="BW248" s="25">
        <f>BW247+BX248*$BQ$41</f>
        <v>39.282128408076765</v>
      </c>
      <c r="BX248" s="26">
        <f>-$BS$35*BW247*BY247</f>
        <v>-14.633192870733742</v>
      </c>
      <c r="BY248" s="25">
        <f>BY247+BZ248*$BQ$41</f>
        <v>7.7990359052703573</v>
      </c>
      <c r="BZ248" s="27">
        <f>$BS$35*BW247*BY247-$BS$36*BY247</f>
        <v>10.228683991773273</v>
      </c>
      <c r="CA248" s="33"/>
      <c r="CB248" s="21">
        <f>CB247+$AA$41</f>
        <v>184.50000000000068</v>
      </c>
      <c r="CC248" s="64">
        <f>AC251</f>
        <v>2.8062457101743454E-14</v>
      </c>
      <c r="CD248" s="64">
        <f>AI251</f>
        <v>1.7434608412936876E-5</v>
      </c>
      <c r="CE248" s="64">
        <f>AO251</f>
        <v>6.3092618503720558E-3</v>
      </c>
      <c r="CF248" s="25">
        <f>AU251</f>
        <v>0.14694111096171228</v>
      </c>
      <c r="CG248" s="63">
        <f>BA251</f>
        <v>1.4544417598427539</v>
      </c>
      <c r="CH248" s="63">
        <f>BG251</f>
        <v>22.077483910314697</v>
      </c>
      <c r="CI248" s="63">
        <f>BM251</f>
        <v>0.23195506452171824</v>
      </c>
      <c r="CJ248" s="63">
        <f>BS251</f>
        <v>11.381872149944446</v>
      </c>
      <c r="CK248" s="64">
        <f>SUM(CC248:CJ248)</f>
        <v>35.299020692044138</v>
      </c>
      <c r="CL248" s="75">
        <f>P81</f>
        <v>44326</v>
      </c>
    </row>
    <row r="249" spans="2:90" x14ac:dyDescent="0.65">
      <c r="B249" s="45">
        <v>44103</v>
      </c>
      <c r="C249" s="39">
        <f t="shared" si="73"/>
        <v>363</v>
      </c>
      <c r="D249" s="47">
        <v>82494</v>
      </c>
      <c r="E249" s="52">
        <f t="shared" si="69"/>
        <v>4.1665130416292703E-2</v>
      </c>
      <c r="F249" s="39">
        <f t="shared" si="71"/>
        <v>21956</v>
      </c>
      <c r="G249" s="47">
        <v>1979929</v>
      </c>
      <c r="H249" s="47">
        <f t="shared" si="72"/>
        <v>9</v>
      </c>
      <c r="I249" s="47">
        <v>1557</v>
      </c>
      <c r="J249" s="53">
        <f t="shared" si="74"/>
        <v>1.8874099934540693E-2</v>
      </c>
      <c r="Y249" s="48"/>
      <c r="Z249" s="51">
        <f>Z248+$AA$41</f>
        <v>185.40000000000069</v>
      </c>
      <c r="AA249" s="25">
        <f>AA248+AB249*$AA$41</f>
        <v>18.138706446752419</v>
      </c>
      <c r="AB249" s="26">
        <f>-$AC$35*AA248*AC248</f>
        <v>-1.4215296169621982E-14</v>
      </c>
      <c r="AC249" s="25">
        <f>AC248+AD249*$AA$41</f>
        <v>4.246985636662743E-14</v>
      </c>
      <c r="AD249" s="27">
        <f>$AC$35*AA248*AC248-$AC$36*AC248</f>
        <v>-1.0863089588660531E-14</v>
      </c>
      <c r="AE249" s="33"/>
      <c r="AF249" s="51">
        <f>AF248+$AG$41</f>
        <v>76.219999999999956</v>
      </c>
      <c r="AG249" s="80">
        <f>AG248+AH249*$AG$41</f>
        <v>6.9270757397684601</v>
      </c>
      <c r="AH249" s="26">
        <f>-$AI$35*AG248*AI248</f>
        <v>-3.7226048983027185E-6</v>
      </c>
      <c r="AI249" s="25">
        <f>AI248+AJ249*$AG$41</f>
        <v>2.2517620163936438E-5</v>
      </c>
      <c r="AJ249" s="27">
        <f>$AI$35*AG248*AI248-$AI$36*AI248</f>
        <v>-8.3048984127192924E-6</v>
      </c>
      <c r="AK249" s="36"/>
      <c r="AL249" s="51">
        <f>AL248+$AM$41</f>
        <v>103</v>
      </c>
      <c r="AM249" s="25">
        <f>AM248+AN249*$AM$41</f>
        <v>29.312091792298137</v>
      </c>
      <c r="AN249" s="26">
        <f>-$AO$35*AM248*AO248</f>
        <v>-4.3627802477448031E-3</v>
      </c>
      <c r="AO249" s="25">
        <f>AO248+AP249*$AM$41</f>
        <v>7.5557291463436652E-3</v>
      </c>
      <c r="AP249" s="27">
        <f>$AO$35*AM248*AO248-$AO$36*AO248</f>
        <v>-1.4249694687627108E-3</v>
      </c>
      <c r="AQ249" s="5"/>
      <c r="AR249" s="51">
        <f>AR248+$AS$41</f>
        <v>49.440000000000055</v>
      </c>
      <c r="AS249" s="25">
        <f>AS248+AT249*$AS$41</f>
        <v>3.078381526104033</v>
      </c>
      <c r="AT249" s="26">
        <f>-$AU$35*AS248*AU248</f>
        <v>-1.5563619873847511E-2</v>
      </c>
      <c r="AU249" s="25">
        <f>AU248+AV249*$AS$41</f>
        <v>0.17697720519274468</v>
      </c>
      <c r="AV249" s="27">
        <f>$AU$35*AS248*AU248-$AU$36*AU248</f>
        <v>-7.1834218007721523E-2</v>
      </c>
      <c r="AW249" s="30"/>
      <c r="AX249" s="19">
        <f>AX248+$AS$41</f>
        <v>49.440000000000055</v>
      </c>
      <c r="AY249" s="25">
        <f>AY248+AZ249*$AY$41</f>
        <v>1.7836129277055538E-3</v>
      </c>
      <c r="AZ249" s="26">
        <f>-$BA$35*AY248*BA248</f>
        <v>-2.3934167714165155E-4</v>
      </c>
      <c r="BA249" s="25">
        <f>BA248+BB249*$AY$41</f>
        <v>1.6888029710525865</v>
      </c>
      <c r="BB249" s="27">
        <f>$BA$35*AY248*BA248-$BA$36*BA248</f>
        <v>-0.72767440381885018</v>
      </c>
      <c r="BC249" s="36"/>
      <c r="BD249" s="19">
        <f>BD248+$BE$41</f>
        <v>41.200000000000045</v>
      </c>
      <c r="BE249" s="25">
        <f>BE248+BF249*$BE$41</f>
        <v>14.62103754475328</v>
      </c>
      <c r="BF249" s="26">
        <f>-$BG$35*BE248*BG248</f>
        <v>-20.422436860799625</v>
      </c>
      <c r="BG249" s="25">
        <f>BG248+BH249*$BE$41</f>
        <v>21.67437864147643</v>
      </c>
      <c r="BH249" s="27">
        <f>$BG$35*BE248*BG248-$BG$36*BG248</f>
        <v>7.2805640733792458</v>
      </c>
      <c r="BI249" s="74"/>
      <c r="BJ249" s="19">
        <f>BJ248+$BK$41</f>
        <v>94.759999999999692</v>
      </c>
      <c r="BK249" s="25">
        <f>BK248+BL249*$BK$41</f>
        <v>49.897506243793551</v>
      </c>
      <c r="BL249" s="26">
        <f>-$BM$35*BK248*BM248</f>
        <v>-0.10361832382590289</v>
      </c>
      <c r="BM249" s="25">
        <f>BM248+BN249*$BK$41</f>
        <v>8.1485910165301267E-2</v>
      </c>
      <c r="BN249" s="27">
        <f>$BM$35*BK248*BM248-$BM$36*BM248</f>
        <v>7.2257463935031477E-2</v>
      </c>
      <c r="BO249" s="74"/>
      <c r="BP249" s="19">
        <f>BP248+$BK$41</f>
        <v>94.759999999999692</v>
      </c>
      <c r="BQ249" s="25">
        <f>BQ248+BR249*$BQ$41</f>
        <v>37.658405939659602</v>
      </c>
      <c r="BR249" s="26">
        <f>-$BS$35*BQ248*BS248</f>
        <v>-16.237224684171665</v>
      </c>
      <c r="BS249" s="25">
        <f>BS248+BT249*$BQ$41</f>
        <v>8.9158210398449498</v>
      </c>
      <c r="BT249" s="27">
        <f>$BS$35*BQ248*BS248-$BS$36*BS248</f>
        <v>11.167851345745932</v>
      </c>
      <c r="BU249" s="100"/>
      <c r="BV249" s="19">
        <f>BV248+$BK$41</f>
        <v>94.759999999999692</v>
      </c>
      <c r="BW249" s="25">
        <f>BW248+BX249*$BQ$41</f>
        <v>37.658405939659602</v>
      </c>
      <c r="BX249" s="26">
        <f>-$BS$35*BW248*BY248</f>
        <v>-16.237224684171665</v>
      </c>
      <c r="BY249" s="25">
        <f>BY248+BZ249*$BQ$41</f>
        <v>8.9158210398449498</v>
      </c>
      <c r="BZ249" s="27">
        <f>$BS$35*BW248*BY248-$BS$36*BY248</f>
        <v>11.167851345745932</v>
      </c>
      <c r="CA249" s="33"/>
      <c r="CB249" s="21">
        <f>CB248+$AA$41</f>
        <v>185.40000000000069</v>
      </c>
      <c r="CC249" s="64">
        <f>AC252</f>
        <v>2.2811200699622222E-14</v>
      </c>
      <c r="CD249" s="64">
        <f>AI252</f>
        <v>1.5341119228850738E-5</v>
      </c>
      <c r="CE249" s="64">
        <f>AO252</f>
        <v>5.7652425588738529E-3</v>
      </c>
      <c r="CF249" s="25">
        <f>AU252</f>
        <v>0.1338881232643282</v>
      </c>
      <c r="CG249" s="63">
        <f>BA252</f>
        <v>1.3497541696835562</v>
      </c>
      <c r="CH249" s="63">
        <f>BG252</f>
        <v>21.235068367135955</v>
      </c>
      <c r="CI249" s="63">
        <f>BM252</f>
        <v>0.39054297195319426</v>
      </c>
      <c r="CJ249" s="63">
        <f>BS252</f>
        <v>12.690367320046555</v>
      </c>
      <c r="CK249" s="64">
        <f>SUM(CC249:CJ249)</f>
        <v>35.805401535761717</v>
      </c>
      <c r="CL249" s="36"/>
    </row>
    <row r="250" spans="2:90" x14ac:dyDescent="0.65">
      <c r="B250" s="45">
        <v>44104</v>
      </c>
      <c r="C250" s="39">
        <f t="shared" si="73"/>
        <v>519</v>
      </c>
      <c r="D250" s="47">
        <v>83013</v>
      </c>
      <c r="E250" s="52">
        <f t="shared" si="69"/>
        <v>3.9816412728896529E-2</v>
      </c>
      <c r="F250" s="39">
        <f t="shared" si="71"/>
        <v>104965</v>
      </c>
      <c r="G250" s="47">
        <v>2084894</v>
      </c>
      <c r="H250" s="47">
        <f t="shared" si="72"/>
        <v>7</v>
      </c>
      <c r="I250" s="47">
        <v>1564</v>
      </c>
      <c r="J250" s="53">
        <f t="shared" si="74"/>
        <v>1.8840422584414488E-2</v>
      </c>
      <c r="Y250" s="48"/>
      <c r="Z250" s="51">
        <f>Z249+$AA$41</f>
        <v>186.30000000000069</v>
      </c>
      <c r="AA250" s="25">
        <f>AA249+AB250*$AA$41</f>
        <v>18.138706446752408</v>
      </c>
      <c r="AB250" s="26">
        <f>-$AC$35*AA249*AC249</f>
        <v>-1.1555223862049912E-14</v>
      </c>
      <c r="AC250" s="25">
        <f>AC249+AD250*$AA$41</f>
        <v>3.4522579892089303E-14</v>
      </c>
      <c r="AD250" s="27">
        <f>$AC$35*AA249*AC249-$AC$36*AC249</f>
        <v>-8.8303071939312538E-15</v>
      </c>
      <c r="AE250" s="33"/>
      <c r="AF250" s="51">
        <f>AF249+$AG$41</f>
        <v>76.589999999999961</v>
      </c>
      <c r="AG250" s="80">
        <f>AG249+AH250*$AG$41</f>
        <v>6.9270745277940673</v>
      </c>
      <c r="AH250" s="26">
        <f>-$AI$35*AG249*AI249</f>
        <v>-3.2756064674534293E-6</v>
      </c>
      <c r="AI250" s="25">
        <f>AI249+AJ250*$AG$41</f>
        <v>1.9813780410385659E-5</v>
      </c>
      <c r="AJ250" s="27">
        <f>$AI$35*AG249*AI249-$AI$36*AI249</f>
        <v>-7.3076750095966964E-6</v>
      </c>
      <c r="AK250" s="36"/>
      <c r="AL250" s="51">
        <f>AL249+$AM$41</f>
        <v>103.5</v>
      </c>
      <c r="AM250" s="25">
        <f>AM249+AN250*$AM$41</f>
        <v>29.31009852426148</v>
      </c>
      <c r="AN250" s="26">
        <f>-$AO$35*AM249*AO249</f>
        <v>-3.9865360733166233E-3</v>
      </c>
      <c r="AO250" s="25">
        <f>AO249+AP250*$AM$41</f>
        <v>6.9044919817816946E-3</v>
      </c>
      <c r="AP250" s="27">
        <f>$AO$35*AM249*AO249-$AO$36*AO249</f>
        <v>-1.3024743291239422E-3</v>
      </c>
      <c r="AQ250" s="5"/>
      <c r="AR250" s="51">
        <f>AR249+$AS$41</f>
        <v>49.680000000000057</v>
      </c>
      <c r="AS250" s="25">
        <f>AS249+AT250*$AS$41</f>
        <v>3.0749819531438303</v>
      </c>
      <c r="AT250" s="26">
        <f>-$AU$35*AS249*AU249</f>
        <v>-1.4164887334178566E-2</v>
      </c>
      <c r="AU250" s="25">
        <f>AU249+AV250*$AS$41</f>
        <v>0.1612632399921311</v>
      </c>
      <c r="AV250" s="27">
        <f>$AU$35*AS249*AU249-$AU$36*AU249</f>
        <v>-6.5474855002556551E-2</v>
      </c>
      <c r="AW250" s="30"/>
      <c r="AX250" s="19">
        <f>AX249+$AS$41</f>
        <v>49.680000000000057</v>
      </c>
      <c r="AY250" s="25">
        <f>AY249+AZ250*$AY$41</f>
        <v>1.7445751939882943E-3</v>
      </c>
      <c r="AZ250" s="26">
        <f>-$BA$35*AY249*BA249</f>
        <v>-2.1687629842921977E-4</v>
      </c>
      <c r="BA250" s="25">
        <f>BA249+BB250*$AY$41</f>
        <v>1.5672481948705175</v>
      </c>
      <c r="BB250" s="27">
        <f>$BA$35*AY249*BA249-$BA$36*BA249</f>
        <v>-0.67530431212260533</v>
      </c>
      <c r="BC250" s="36"/>
      <c r="BD250" s="19">
        <f>BD249+$BE$41</f>
        <v>41.400000000000048</v>
      </c>
      <c r="BE250" s="25">
        <f>BE249+BF250*$BE$41</f>
        <v>11.198496982890045</v>
      </c>
      <c r="BF250" s="26">
        <f>-$BG$35*BE249*BG249</f>
        <v>-17.112702809316175</v>
      </c>
      <c r="BG250" s="25">
        <f>BG249+BH250*$BE$41</f>
        <v>22.279249979947728</v>
      </c>
      <c r="BH250" s="27">
        <f>$BG$35*BE249*BG249-$BG$36*BG249</f>
        <v>3.0243566923564948</v>
      </c>
      <c r="BI250" s="74"/>
      <c r="BJ250" s="19">
        <f>BJ249+$BK$41</f>
        <v>95.219999999999686</v>
      </c>
      <c r="BK250" s="25">
        <f>BK249+BL250*$BK$41</f>
        <v>49.81708187718494</v>
      </c>
      <c r="BL250" s="26">
        <f>-$BM$35*BK249*BM249</f>
        <v>-0.17483557958393578</v>
      </c>
      <c r="BM250" s="25">
        <f>BM249+BN250*$BK$41</f>
        <v>0.13754598963448664</v>
      </c>
      <c r="BN250" s="27">
        <f>$BM$35*BK249*BM249-$BM$36*BM249</f>
        <v>0.12186973797648995</v>
      </c>
      <c r="BO250" s="74"/>
      <c r="BP250" s="19">
        <f>BP249+$BK$41</f>
        <v>95.219999999999686</v>
      </c>
      <c r="BQ250" s="25">
        <f>BQ249+BR250*$BQ$41</f>
        <v>35.878901217239253</v>
      </c>
      <c r="BR250" s="26">
        <f>-$BS$35*BQ249*BS249</f>
        <v>-17.795047224203472</v>
      </c>
      <c r="BS250" s="25">
        <f>BS249+BT250*$BQ$41</f>
        <v>10.115797394675376</v>
      </c>
      <c r="BT250" s="27">
        <f>$BS$35*BQ249*BS249-$BS$36*BS249</f>
        <v>11.999763548304255</v>
      </c>
      <c r="BU250" s="100"/>
      <c r="BV250" s="19">
        <f>BV249+$BK$41</f>
        <v>95.219999999999686</v>
      </c>
      <c r="BW250" s="25">
        <f>BW249+BX250*$BQ$41</f>
        <v>35.878901217239253</v>
      </c>
      <c r="BX250" s="26">
        <f>-$BS$35*BW249*BY249</f>
        <v>-17.795047224203472</v>
      </c>
      <c r="BY250" s="25">
        <f>BY249+BZ250*$BQ$41</f>
        <v>10.115797394675376</v>
      </c>
      <c r="BZ250" s="27">
        <f>$BS$35*BW249*BY249-$BS$36*BY249</f>
        <v>11.999763548304255</v>
      </c>
      <c r="CA250" s="33"/>
      <c r="CB250" s="21">
        <f>CB249+$AA$41</f>
        <v>186.30000000000069</v>
      </c>
      <c r="CC250" s="64">
        <f>AC253</f>
        <v>1.8542598585428825E-14</v>
      </c>
      <c r="CD250" s="64">
        <f>AI253</f>
        <v>1.3499009078345874E-5</v>
      </c>
      <c r="CE250" s="64">
        <f>AO253</f>
        <v>5.2680452539007891E-3</v>
      </c>
      <c r="CF250" s="25">
        <f>AU253</f>
        <v>0.12199229780740958</v>
      </c>
      <c r="CG250" s="63">
        <f>BA253</f>
        <v>1.2526012035797605</v>
      </c>
      <c r="CH250" s="63">
        <f>BG253</f>
        <v>19.95977668226514</v>
      </c>
      <c r="CI250" s="63">
        <f>BM253</f>
        <v>0.65579674690819945</v>
      </c>
      <c r="CJ250" s="63">
        <f>BS253</f>
        <v>14.011523500898441</v>
      </c>
      <c r="CK250" s="64">
        <f>SUM(CC250:CJ250)</f>
        <v>36.006971975721946</v>
      </c>
      <c r="CL250" s="36"/>
    </row>
    <row r="251" spans="2:90" x14ac:dyDescent="0.65">
      <c r="B251" s="45">
        <v>44105</v>
      </c>
      <c r="C251" s="39">
        <f t="shared" si="73"/>
        <v>550</v>
      </c>
      <c r="D251" s="47">
        <v>83563</v>
      </c>
      <c r="E251" s="52">
        <f t="shared" si="69"/>
        <v>3.9679234630427981E-2</v>
      </c>
      <c r="F251" s="39">
        <f t="shared" si="71"/>
        <v>21069</v>
      </c>
      <c r="G251" s="47">
        <v>2105963</v>
      </c>
      <c r="H251" s="47">
        <f t="shared" si="72"/>
        <v>7</v>
      </c>
      <c r="I251" s="47">
        <v>1571</v>
      </c>
      <c r="J251" s="53">
        <f t="shared" si="74"/>
        <v>1.8800186685494776E-2</v>
      </c>
      <c r="Y251" s="48"/>
      <c r="Z251" s="51">
        <f>Z250+$AA$41</f>
        <v>187.2000000000007</v>
      </c>
      <c r="AA251" s="25">
        <f>AA250+AB251*$AA$41</f>
        <v>18.138706446752401</v>
      </c>
      <c r="AB251" s="26">
        <f>-$AC$35*AA250*AC250</f>
        <v>-9.392924136707478E-15</v>
      </c>
      <c r="AC251" s="25">
        <f>AC250+AD251*$AA$41</f>
        <v>2.8062457101743454E-14</v>
      </c>
      <c r="AD251" s="27">
        <f>$AC$35*AA250*AC250-$AC$36*AC250</f>
        <v>-7.1779142114953876E-15</v>
      </c>
      <c r="AE251" s="33"/>
      <c r="AF251" s="51">
        <f>AF250+$AG$41</f>
        <v>76.959999999999965</v>
      </c>
      <c r="AG251" s="80">
        <f>AG250+AH251*$AG$41</f>
        <v>6.927073461349651</v>
      </c>
      <c r="AH251" s="26">
        <f>-$AI$35*AG250*AI250</f>
        <v>-2.8822822051818394E-6</v>
      </c>
      <c r="AI251" s="25">
        <f>AI250+AJ251*$AG$41</f>
        <v>1.7434608412936876E-5</v>
      </c>
      <c r="AJ251" s="27">
        <f>$AI$35*AG250*AI250-$AI$36*AI250</f>
        <v>-6.4301945876994195E-6</v>
      </c>
      <c r="AK251" s="36"/>
      <c r="AL251" s="51">
        <f>AL250+$AM$41</f>
        <v>104</v>
      </c>
      <c r="AM251" s="25">
        <f>AM250+AN251*$AM$41</f>
        <v>29.308277182199266</v>
      </c>
      <c r="AN251" s="26">
        <f>-$AO$35*AM250*AO250</f>
        <v>-3.6426841244279078E-3</v>
      </c>
      <c r="AO251" s="25">
        <f>AO250+AP251*$AM$41</f>
        <v>6.3092618503720558E-3</v>
      </c>
      <c r="AP251" s="27">
        <f>$AO$35*AM250*AO250-$AO$36*AO250</f>
        <v>-1.190460262819278E-3</v>
      </c>
      <c r="AQ251" s="5"/>
      <c r="AR251" s="51">
        <f>AR250+$AS$41</f>
        <v>49.920000000000059</v>
      </c>
      <c r="AS251" s="25">
        <f>AS250+AT251*$AS$41</f>
        <v>3.0718876522550991</v>
      </c>
      <c r="AT251" s="26">
        <f>-$AU$35*AS250*AU250</f>
        <v>-1.2892920369713942E-2</v>
      </c>
      <c r="AU251" s="25">
        <f>AU250+AV251*$AS$41</f>
        <v>0.14694111096171228</v>
      </c>
      <c r="AV251" s="27">
        <f>$AU$35*AS250*AU250-$AU$36*AU250</f>
        <v>-5.9675537626745059E-2</v>
      </c>
      <c r="AW251" s="30"/>
      <c r="AX251" s="19">
        <f>AX250+$AS$41</f>
        <v>49.920000000000059</v>
      </c>
      <c r="AY251" s="25">
        <f>AY250+AZ251*$AY$41</f>
        <v>1.7091401910745156E-3</v>
      </c>
      <c r="AZ251" s="26">
        <f>-$BA$35*AY250*BA250</f>
        <v>-1.9686112729877064E-4</v>
      </c>
      <c r="BA251" s="25">
        <f>BA250+BB251*$AY$41</f>
        <v>1.4544417598427539</v>
      </c>
      <c r="BB251" s="27">
        <f>$BA$35*AY250*BA250-$BA$36*BA250</f>
        <v>-0.62670241682090821</v>
      </c>
      <c r="BC251" s="36"/>
      <c r="BD251" s="19">
        <f>BD250+$BE$41</f>
        <v>41.600000000000051</v>
      </c>
      <c r="BE251" s="25">
        <f>BE250+BF251*$BE$41</f>
        <v>8.5039605551298703</v>
      </c>
      <c r="BF251" s="26">
        <f>-$BG$35*BE250*BG250</f>
        <v>-13.472682138800877</v>
      </c>
      <c r="BG251" s="25">
        <f>BG250+BH251*$BE$41</f>
        <v>22.077483910314697</v>
      </c>
      <c r="BH251" s="27">
        <f>$BG$35*BE250*BG250-$BG$36*BG250</f>
        <v>-1.0088303481651462</v>
      </c>
      <c r="BI251" s="74"/>
      <c r="BJ251" s="19">
        <f>BJ250+$BK$41</f>
        <v>95.67999999999968</v>
      </c>
      <c r="BK251" s="25">
        <f>BK250+BL251*$BK$41</f>
        <v>49.681546551396998</v>
      </c>
      <c r="BL251" s="26">
        <f>-$BM$35*BK250*BM250</f>
        <v>-0.29464201258248501</v>
      </c>
      <c r="BM251" s="25">
        <f>BM250+BN251*$BK$41</f>
        <v>0.23195506452171824</v>
      </c>
      <c r="BN251" s="27">
        <f>$BM$35*BK250*BM250-$BM$36*BM250</f>
        <v>0.20523711932006869</v>
      </c>
      <c r="BO251" s="74"/>
      <c r="BP251" s="19">
        <f>BP250+$BK$41</f>
        <v>95.67999999999968</v>
      </c>
      <c r="BQ251" s="25">
        <f>BQ250+BR251*$BQ$41</f>
        <v>33.955299631316286</v>
      </c>
      <c r="BR251" s="26">
        <f>-$BS$35*BQ250*BS250</f>
        <v>-19.236015859229692</v>
      </c>
      <c r="BS251" s="25">
        <f>BS250+BT251*$BQ$41</f>
        <v>11.381872149944446</v>
      </c>
      <c r="BT251" s="27">
        <f>$BS$35*BQ250*BS250-$BS$36*BS250</f>
        <v>12.660747552690697</v>
      </c>
      <c r="BU251" s="100"/>
      <c r="BV251" s="19">
        <f>BV250+$BK$41</f>
        <v>95.67999999999968</v>
      </c>
      <c r="BW251" s="25">
        <f>BW250+BX251*$BQ$41</f>
        <v>33.955299631316286</v>
      </c>
      <c r="BX251" s="26">
        <f>-$BS$35*BW250*BY250</f>
        <v>-19.236015859229692</v>
      </c>
      <c r="BY251" s="25">
        <f>BY250+BZ251*$BQ$41</f>
        <v>11.381872149944446</v>
      </c>
      <c r="BZ251" s="27">
        <f>$BS$35*BW250*BY250-$BS$36*BY250</f>
        <v>12.660747552690697</v>
      </c>
      <c r="CA251" s="33"/>
      <c r="CB251" s="21">
        <f>CB250+$AA$41</f>
        <v>187.2000000000007</v>
      </c>
      <c r="CC251" s="64">
        <f>AC254</f>
        <v>1.5072769155287877E-14</v>
      </c>
      <c r="CD251" s="64">
        <f>AI254</f>
        <v>1.1878093250584433E-5</v>
      </c>
      <c r="CE251" s="64">
        <f>AO254</f>
        <v>4.8136543877458134E-3</v>
      </c>
      <c r="CF251" s="25">
        <f>AU254</f>
        <v>0.11115145264173845</v>
      </c>
      <c r="CG251" s="63">
        <f>BA254</f>
        <v>1.1624406634152507</v>
      </c>
      <c r="CH251" s="63">
        <f>BG254</f>
        <v>18.440901321702189</v>
      </c>
      <c r="CI251" s="63">
        <f>BM254</f>
        <v>1.0962533275063184</v>
      </c>
      <c r="CJ251" s="63">
        <f>BS254</f>
        <v>15.3108548017155</v>
      </c>
      <c r="CK251" s="64">
        <f>SUM(CC251:CJ251)</f>
        <v>36.126427099462006</v>
      </c>
      <c r="CL251" s="75">
        <f>P82</f>
        <v>44333</v>
      </c>
    </row>
    <row r="252" spans="2:90" x14ac:dyDescent="0.65">
      <c r="B252" s="45">
        <v>44106</v>
      </c>
      <c r="C252" s="39">
        <f t="shared" si="73"/>
        <v>652</v>
      </c>
      <c r="D252" s="47">
        <v>84215</v>
      </c>
      <c r="E252" s="52">
        <f t="shared" si="69"/>
        <v>3.9616382266688371E-2</v>
      </c>
      <c r="F252" s="39">
        <f t="shared" si="71"/>
        <v>19799</v>
      </c>
      <c r="G252" s="47">
        <v>2125762</v>
      </c>
      <c r="H252" s="47">
        <f t="shared" si="72"/>
        <v>7</v>
      </c>
      <c r="I252" s="47">
        <v>1578</v>
      </c>
      <c r="J252" s="53">
        <f t="shared" si="74"/>
        <v>1.8737754556789169E-2</v>
      </c>
      <c r="Y252" s="48"/>
      <c r="Z252" s="51">
        <f>Z251+$AA$41</f>
        <v>188.1000000000007</v>
      </c>
      <c r="AA252" s="25">
        <f>AA251+AB252*$AA$41</f>
        <v>18.138706446752394</v>
      </c>
      <c r="AB252" s="26">
        <f>-$AC$35*AA251*AC251</f>
        <v>-7.6352500731466001E-15</v>
      </c>
      <c r="AC252" s="25">
        <f>AC251+AD252*$AA$41</f>
        <v>2.2811200699622222E-14</v>
      </c>
      <c r="AD252" s="27">
        <f>$AC$35*AA251*AC251-$AC$36*AC251</f>
        <v>-5.8347293356902566E-15</v>
      </c>
      <c r="AE252" s="33"/>
      <c r="AF252" s="51">
        <f>AF251+$AG$41</f>
        <v>77.32999999999997</v>
      </c>
      <c r="AG252" s="80">
        <f>AG251+AH252*$AG$41</f>
        <v>6.9270725229604322</v>
      </c>
      <c r="AH252" s="26">
        <f>-$AI$35*AG251*AI251</f>
        <v>-2.5361870781718459E-6</v>
      </c>
      <c r="AI252" s="25">
        <f>AI251+AJ252*$AG$41</f>
        <v>1.5341119228850738E-5</v>
      </c>
      <c r="AJ252" s="27">
        <f>$AI$35*AG251*AI251-$AI$36*AI251</f>
        <v>-5.6580788759084841E-6</v>
      </c>
      <c r="AK252" s="36"/>
      <c r="AL252" s="51">
        <f>AL251+$AM$41</f>
        <v>104.5</v>
      </c>
      <c r="AM252" s="25">
        <f>AM251+AN252*$AM$41</f>
        <v>29.306612959843132</v>
      </c>
      <c r="AN252" s="26">
        <f>-$AO$35*AM251*AO251</f>
        <v>-3.3284447122640332E-3</v>
      </c>
      <c r="AO252" s="25">
        <f>AO251+AP252*$AM$41</f>
        <v>5.7652425588738529E-3</v>
      </c>
      <c r="AP252" s="27">
        <f>$AO$35*AM251*AO251-$AO$36*AO251</f>
        <v>-1.0880385829964059E-3</v>
      </c>
      <c r="AQ252" s="5"/>
      <c r="AR252" s="51">
        <f>AR251+$AS$41</f>
        <v>50.160000000000061</v>
      </c>
      <c r="AS252" s="25">
        <f>AS251+AT252*$AS$41</f>
        <v>3.0690709999686181</v>
      </c>
      <c r="AT252" s="26">
        <f>-$AU$35*AS251*AU251</f>
        <v>-1.1736051193670188E-2</v>
      </c>
      <c r="AU252" s="25">
        <f>AU251+AV252*$AS$41</f>
        <v>0.1338881232643282</v>
      </c>
      <c r="AV252" s="27">
        <f>$AU$35*AS251*AU251-$AU$36*AU251</f>
        <v>-5.4387448739100341E-2</v>
      </c>
      <c r="AW252" s="30"/>
      <c r="AX252" s="19">
        <f>AX251+$AS$41</f>
        <v>50.160000000000061</v>
      </c>
      <c r="AY252" s="25">
        <f>AY251+AZ252*$AY$41</f>
        <v>1.6769236415939913E-3</v>
      </c>
      <c r="AZ252" s="26">
        <f>-$BA$35*AY251*BA251</f>
        <v>-1.7898083044735674E-4</v>
      </c>
      <c r="BA252" s="25">
        <f>BA251+BB252*$AY$41</f>
        <v>1.3497541696835562</v>
      </c>
      <c r="BB252" s="27">
        <f>$BA$35*AY251*BA251-$BA$36*BA251</f>
        <v>-0.58159772310665425</v>
      </c>
      <c r="BC252" s="36"/>
      <c r="BD252" s="19">
        <f>BD251+$BE$41</f>
        <v>41.800000000000054</v>
      </c>
      <c r="BE252" s="25">
        <f>BE251+BF252*$BE$41</f>
        <v>6.4763031899676999</v>
      </c>
      <c r="BF252" s="26">
        <f>-$BG$35*BE251*BG251</f>
        <v>-10.13828682581085</v>
      </c>
      <c r="BG252" s="25">
        <f>BG251+BH252*$BE$41</f>
        <v>21.235068367135955</v>
      </c>
      <c r="BH252" s="27">
        <f>$BG$35*BE251*BG251-$BG$36*BG251</f>
        <v>-4.2120777158937042</v>
      </c>
      <c r="BI252" s="74"/>
      <c r="BJ252" s="19">
        <f>BJ251+$BK$41</f>
        <v>96.139999999999674</v>
      </c>
      <c r="BK252" s="25">
        <f>BK251+BL252*$BK$41</f>
        <v>49.453604079673525</v>
      </c>
      <c r="BL252" s="26">
        <f>-$BM$35*BK251*BM251</f>
        <v>-0.49552711244232561</v>
      </c>
      <c r="BM252" s="25">
        <f>BM251+BN252*$BK$41</f>
        <v>0.39054297195319426</v>
      </c>
      <c r="BN252" s="27">
        <f>$BM$35*BK251*BM251-$BM$36*BM251</f>
        <v>0.34475632050320876</v>
      </c>
      <c r="BO252" s="74"/>
      <c r="BP252" s="19">
        <f>BP251+$BK$41</f>
        <v>96.139999999999674</v>
      </c>
      <c r="BQ252" s="25">
        <f>BQ251+BR252*$BQ$41</f>
        <v>31.906982771467788</v>
      </c>
      <c r="BR252" s="26">
        <f>-$BS$35*BQ251*BS251</f>
        <v>-20.48316859848498</v>
      </c>
      <c r="BS252" s="25">
        <f>BS251+BT252*$BQ$41</f>
        <v>12.690367320046555</v>
      </c>
      <c r="BT252" s="27">
        <f>$BS$35*BQ251*BS251-$BS$36*BS251</f>
        <v>13.08495170102109</v>
      </c>
      <c r="BU252" s="100"/>
      <c r="BV252" s="19">
        <f>BV251+$BK$41</f>
        <v>96.139999999999674</v>
      </c>
      <c r="BW252" s="25">
        <f>BW251+BX252*$BQ$41</f>
        <v>31.906982771467788</v>
      </c>
      <c r="BX252" s="26">
        <f>-$BS$35*BW251*BY251</f>
        <v>-20.48316859848498</v>
      </c>
      <c r="BY252" s="25">
        <f>BY251+BZ252*$BQ$41</f>
        <v>12.690367320046555</v>
      </c>
      <c r="BZ252" s="27">
        <f>$BS$35*BW251*BY251-$BS$36*BY251</f>
        <v>13.08495170102109</v>
      </c>
      <c r="CA252" s="33"/>
      <c r="CB252" s="21">
        <f>CB251+$AA$41</f>
        <v>188.1000000000007</v>
      </c>
      <c r="CC252" s="64">
        <f>AC255</f>
        <v>1.2252240103343829E-14</v>
      </c>
      <c r="CD252" s="64">
        <f>AI255</f>
        <v>1.045181150301685E-5</v>
      </c>
      <c r="CE252" s="64">
        <f>AO255</f>
        <v>4.3983964342929937E-3</v>
      </c>
      <c r="CF252" s="25">
        <f>AU255</f>
        <v>0.10127236009646948</v>
      </c>
      <c r="CG252" s="63">
        <f>BA255</f>
        <v>1.0787693540240852</v>
      </c>
      <c r="CH252" s="63">
        <f>BG255</f>
        <v>16.823330297686095</v>
      </c>
      <c r="CI252" s="63">
        <f>BM255</f>
        <v>1.8187336615563789</v>
      </c>
      <c r="CJ252" s="63">
        <f>BS255</f>
        <v>16.551334495481473</v>
      </c>
      <c r="CK252" s="64">
        <f>SUM(CC252:CJ252)</f>
        <v>36.377849017090313</v>
      </c>
      <c r="CL252" s="36"/>
    </row>
    <row r="253" spans="2:90" x14ac:dyDescent="0.65">
      <c r="B253" s="45">
        <v>44107</v>
      </c>
      <c r="C253" s="39">
        <f t="shared" si="73"/>
        <v>553</v>
      </c>
      <c r="D253" s="47">
        <v>84768</v>
      </c>
      <c r="E253" s="52">
        <f t="shared" ref="E253:E284" si="75">IF(D253="","",D253/G253)</f>
        <v>3.9425436401554541E-2</v>
      </c>
      <c r="F253" s="39">
        <f t="shared" si="71"/>
        <v>24322</v>
      </c>
      <c r="G253" s="47">
        <v>2150084</v>
      </c>
      <c r="H253" s="47">
        <f t="shared" si="72"/>
        <v>12</v>
      </c>
      <c r="I253" s="47">
        <v>1590</v>
      </c>
      <c r="J253" s="53">
        <f t="shared" si="74"/>
        <v>1.8757078142695355E-2</v>
      </c>
      <c r="Y253" s="48"/>
      <c r="Z253" s="51">
        <f>Z252+$AA$41</f>
        <v>189.00000000000071</v>
      </c>
      <c r="AA253" s="25">
        <f>AA252+AB253*$AA$41</f>
        <v>18.138706446752387</v>
      </c>
      <c r="AB253" s="26">
        <f>-$AC$35*AA252*AC252</f>
        <v>-6.2064850978260048E-15</v>
      </c>
      <c r="AC253" s="25">
        <f>AC252+AD253*$AA$41</f>
        <v>1.8542598585428825E-14</v>
      </c>
      <c r="AD253" s="27">
        <f>$AC$35*AA252*AC252-$AC$36*AC252</f>
        <v>-4.742891237992662E-15</v>
      </c>
      <c r="AE253" s="33"/>
      <c r="AF253" s="51">
        <f>AF252+$AG$41</f>
        <v>77.699999999999974</v>
      </c>
      <c r="AG253" s="80">
        <f>AG252+AH253*$AG$41</f>
        <v>6.9270716972499491</v>
      </c>
      <c r="AH253" s="26">
        <f>-$AI$35*AG252*AI252</f>
        <v>-2.2316499551142698E-6</v>
      </c>
      <c r="AI253" s="25">
        <f>AI252+AJ253*$AG$41</f>
        <v>1.3499009078345874E-5</v>
      </c>
      <c r="AJ253" s="27">
        <f>$AI$35*AG252*AI252-$AI$36*AI252</f>
        <v>-4.9786760824455763E-6</v>
      </c>
      <c r="AK253" s="36"/>
      <c r="AL253" s="51">
        <f>AL252+$AM$41</f>
        <v>105</v>
      </c>
      <c r="AM253" s="25">
        <f>AM252+AN253*$AM$41</f>
        <v>29.305092322252499</v>
      </c>
      <c r="AN253" s="26">
        <f>-$AO$35*AM252*AO252</f>
        <v>-3.0412751812655689E-3</v>
      </c>
      <c r="AO253" s="25">
        <f>AO252+AP253*$AM$41</f>
        <v>5.2680452539007891E-3</v>
      </c>
      <c r="AP253" s="27">
        <f>$AO$35*AM252*AO252-$AO$36*AO252</f>
        <v>-9.9439460994612747E-4</v>
      </c>
      <c r="AQ253" s="5"/>
      <c r="AR253" s="51">
        <f>AR252+$AS$41</f>
        <v>50.400000000000063</v>
      </c>
      <c r="AS253" s="25">
        <f>AS252+AT253*$AS$41</f>
        <v>3.0665069081129892</v>
      </c>
      <c r="AT253" s="26">
        <f>-$AU$35*AS252*AU252</f>
        <v>-1.0683716065120107E-2</v>
      </c>
      <c r="AU253" s="25">
        <f>AU252+AV253*$AS$41</f>
        <v>0.12199229780740958</v>
      </c>
      <c r="AV253" s="27">
        <f>$AU$35*AS252*AU252-$AU$36*AU252</f>
        <v>-4.9565939403827586E-2</v>
      </c>
      <c r="AW253" s="30"/>
      <c r="AX253" s="19">
        <f>AX252+$AS$41</f>
        <v>50.400000000000063</v>
      </c>
      <c r="AY253" s="25">
        <f>AY252+AZ253*$AY$41</f>
        <v>1.6475895281738192E-3</v>
      </c>
      <c r="AZ253" s="26">
        <f>-$BA$35*AY252*BA252</f>
        <v>-1.6296729677873445E-4</v>
      </c>
      <c r="BA253" s="25">
        <f>BA252+BB253*$AY$41</f>
        <v>1.2526012035797605</v>
      </c>
      <c r="BB253" s="27">
        <f>$BA$35*AY252*BA252-$BA$36*BA252</f>
        <v>-0.53973870057664375</v>
      </c>
      <c r="BC253" s="36"/>
      <c r="BD253" s="19">
        <f>BD252+$BE$41</f>
        <v>42.000000000000057</v>
      </c>
      <c r="BE253" s="25">
        <f>BE252+BF253*$BE$41</f>
        <v>4.9910359871108403</v>
      </c>
      <c r="BF253" s="26">
        <f>-$BG$35*BE252*BG252</f>
        <v>-7.4263360142842982</v>
      </c>
      <c r="BG253" s="25">
        <f>BG252+BH253*$BE$41</f>
        <v>19.95977668226514</v>
      </c>
      <c r="BH253" s="27">
        <f>$BG$35*BE252*BG252-$BG$36*BG252</f>
        <v>-6.3764584243540741</v>
      </c>
      <c r="BI253" s="74"/>
      <c r="BJ253" s="19">
        <f>BJ252+$BK$41</f>
        <v>96.599999999999667</v>
      </c>
      <c r="BK253" s="25">
        <f>BK252+BL253*$BK$41</f>
        <v>49.071577956104512</v>
      </c>
      <c r="BL253" s="26">
        <f>-$BM$35*BK252*BM252</f>
        <v>-0.83049157297610932</v>
      </c>
      <c r="BM253" s="25">
        <f>BM252+BN253*$BK$41</f>
        <v>0.65579674690819945</v>
      </c>
      <c r="BN253" s="27">
        <f>$BM$35*BK252*BM252-$BM$36*BM252</f>
        <v>0.57663864120653296</v>
      </c>
      <c r="BO253" s="74"/>
      <c r="BP253" s="19">
        <f>BP252+$BK$41</f>
        <v>96.599999999999667</v>
      </c>
      <c r="BQ253" s="25">
        <f>BQ252+BR253*$BQ$41</f>
        <v>29.760952714812873</v>
      </c>
      <c r="BR253" s="26">
        <f>-$BS$35*BQ252*BS252</f>
        <v>-21.460300566549133</v>
      </c>
      <c r="BS253" s="25">
        <f>BS252+BT253*$BQ$41</f>
        <v>14.011523500898441</v>
      </c>
      <c r="BT253" s="27">
        <f>$BS$35*BQ252*BS252-$BS$36*BS252</f>
        <v>13.211561808518873</v>
      </c>
      <c r="BU253" s="100"/>
      <c r="BV253" s="19">
        <f>BV252+$BK$41</f>
        <v>96.599999999999667</v>
      </c>
      <c r="BW253" s="25">
        <f>BW252+BX253*$BQ$41</f>
        <v>29.760952714812873</v>
      </c>
      <c r="BX253" s="26">
        <f>-$BS$35*BW252*BY252</f>
        <v>-21.460300566549133</v>
      </c>
      <c r="BY253" s="25">
        <f>BY252+BZ253*$BQ$41</f>
        <v>14.011523500898441</v>
      </c>
      <c r="BZ253" s="27">
        <f>$BS$35*BW252*BY252-$BS$36*BY252</f>
        <v>13.211561808518873</v>
      </c>
      <c r="CA253" s="33"/>
      <c r="CB253" s="21">
        <f>CB252+$AA$41</f>
        <v>189.00000000000071</v>
      </c>
      <c r="CC253" s="64">
        <f>AC256</f>
        <v>9.9595094971199849E-15</v>
      </c>
      <c r="CD253" s="64">
        <f>AI256</f>
        <v>9.1967928499396589E-6</v>
      </c>
      <c r="CE253" s="64">
        <f>AO256</f>
        <v>4.0189111485922227E-3</v>
      </c>
      <c r="CF253" s="25">
        <f>AU256</f>
        <v>9.2269973941599248E-2</v>
      </c>
      <c r="CG253" s="63">
        <f>BA256</f>
        <v>1.0011202799093839</v>
      </c>
      <c r="CH253" s="63">
        <f>BG256</f>
        <v>15.205973304843525</v>
      </c>
      <c r="CI253" s="63">
        <f>BM256</f>
        <v>2.9795784511455388</v>
      </c>
      <c r="CJ253" s="63">
        <f>BS256</f>
        <v>17.696198442347285</v>
      </c>
      <c r="CK253" s="64">
        <f>SUM(CC253:CJ253)</f>
        <v>36.979168560128784</v>
      </c>
      <c r="CL253" s="36"/>
    </row>
    <row r="254" spans="2:90" x14ac:dyDescent="0.65">
      <c r="B254" s="45">
        <v>44108</v>
      </c>
      <c r="C254" s="39">
        <f t="shared" si="73"/>
        <v>571</v>
      </c>
      <c r="D254" s="47">
        <v>85339</v>
      </c>
      <c r="E254" s="52">
        <f t="shared" si="75"/>
        <v>3.9396970912654865E-2</v>
      </c>
      <c r="F254" s="39">
        <f t="shared" si="71"/>
        <v>16047</v>
      </c>
      <c r="G254" s="47">
        <v>2166131</v>
      </c>
      <c r="H254" s="47">
        <f t="shared" si="72"/>
        <v>7</v>
      </c>
      <c r="I254" s="47">
        <v>1597</v>
      </c>
      <c r="J254" s="53">
        <f t="shared" si="74"/>
        <v>1.8713601049930279E-2</v>
      </c>
      <c r="Y254" s="48"/>
      <c r="Z254" s="51">
        <f>Z253+$AA$41</f>
        <v>189.90000000000072</v>
      </c>
      <c r="AA254" s="25">
        <f>AA253+AB254*$AA$41</f>
        <v>18.138706446752384</v>
      </c>
      <c r="AB254" s="26">
        <f>-$AC$35*AA253*AC253</f>
        <v>-5.0450812875158929E-15</v>
      </c>
      <c r="AC254" s="25">
        <f>AC253+AD254*$AA$41</f>
        <v>1.5072769155287877E-14</v>
      </c>
      <c r="AD254" s="27">
        <f>$AC$35*AA253*AC253-$AC$36*AC253</f>
        <v>-3.8553660334899428E-15</v>
      </c>
      <c r="AE254" s="33"/>
      <c r="AF254" s="51">
        <f>AF253+$AG$41</f>
        <v>78.069999999999979</v>
      </c>
      <c r="AG254" s="80">
        <f>AG253+AH254*$AG$41</f>
        <v>6.9270709706880984</v>
      </c>
      <c r="AH254" s="26">
        <f>-$AI$35*AG253*AI253</f>
        <v>-1.9636806782781266E-6</v>
      </c>
      <c r="AI254" s="25">
        <f>AI253+AJ254*$AG$41</f>
        <v>1.1878093250584433E-5</v>
      </c>
      <c r="AJ254" s="27">
        <f>$AI$35*AG253*AI253-$AI$36*AI253</f>
        <v>-4.3808535885444334E-6</v>
      </c>
      <c r="AK254" s="36"/>
      <c r="AL254" s="51">
        <f>AL253+$AM$41</f>
        <v>105.5</v>
      </c>
      <c r="AM254" s="25">
        <f>AM253+AN254*$AM$41</f>
        <v>29.303702897279788</v>
      </c>
      <c r="AN254" s="26">
        <f>-$AO$35*AM253*AO253</f>
        <v>-2.7788499454206011E-3</v>
      </c>
      <c r="AO254" s="25">
        <f>AO253+AP254*$AM$41</f>
        <v>4.8136543877458134E-3</v>
      </c>
      <c r="AP254" s="27">
        <f>$AO$35*AM253*AO253-$AO$36*AO253</f>
        <v>-9.0878173230995096E-4</v>
      </c>
      <c r="AQ254" s="5"/>
      <c r="AR254" s="51">
        <f>AR253+$AS$41</f>
        <v>50.640000000000065</v>
      </c>
      <c r="AS254" s="25">
        <f>AS253+AT254*$AS$41</f>
        <v>3.0641725851154602</v>
      </c>
      <c r="AT254" s="26">
        <f>-$AU$35*AS253*AU253</f>
        <v>-9.7263458230379615E-3</v>
      </c>
      <c r="AU254" s="25">
        <f>AU253+AV254*$AS$41</f>
        <v>0.11115145264173845</v>
      </c>
      <c r="AV254" s="27">
        <f>$AU$35*AS253*AU253-$AU$36*AU253</f>
        <v>-4.5170188190296355E-2</v>
      </c>
      <c r="AW254" s="30"/>
      <c r="AX254" s="19">
        <f>AX253+$AS$41</f>
        <v>50.640000000000065</v>
      </c>
      <c r="AY254" s="25">
        <f>AY253+AZ254*$AY$41</f>
        <v>1.620843034940912E-3</v>
      </c>
      <c r="AZ254" s="26">
        <f>-$BA$35*AY253*BA253</f>
        <v>-1.4859162907170735E-4</v>
      </c>
      <c r="BA254" s="25">
        <f>BA253+BB254*$AY$41</f>
        <v>1.1624406634152507</v>
      </c>
      <c r="BB254" s="27">
        <f>$BA$35*AY253*BA253-$BA$36*BA253</f>
        <v>-0.5008918898028325</v>
      </c>
      <c r="BC254" s="36"/>
      <c r="BD254" s="19">
        <f>BD253+$BE$41</f>
        <v>42.20000000000006</v>
      </c>
      <c r="BE254" s="25">
        <f>BE253+BF254*$BE$41</f>
        <v>3.915140378979324</v>
      </c>
      <c r="BF254" s="26">
        <f>-$BG$35*BE253*BG253</f>
        <v>-5.3794780406575811</v>
      </c>
      <c r="BG254" s="25">
        <f>BG253+BH254*$BE$41</f>
        <v>18.440901321702189</v>
      </c>
      <c r="BH254" s="27">
        <f>$BG$35*BE253*BG253-$BG$36*BG253</f>
        <v>-7.5943768028147609</v>
      </c>
      <c r="BI254" s="74"/>
      <c r="BJ254" s="19">
        <f>BJ253+$BK$41</f>
        <v>97.059999999999661</v>
      </c>
      <c r="BK254" s="25">
        <f>BK253+BL254*$BK$41</f>
        <v>48.435038148180844</v>
      </c>
      <c r="BL254" s="26">
        <f>-$BM$35*BK253*BM253</f>
        <v>-1.3837821911384143</v>
      </c>
      <c r="BM254" s="25">
        <f>BM253+BN254*$BK$41</f>
        <v>1.0962533275063184</v>
      </c>
      <c r="BN254" s="27">
        <f>$BM$35*BK253*BM253-$BM$36*BM253</f>
        <v>0.9575143056480846</v>
      </c>
      <c r="BO254" s="74"/>
      <c r="BP254" s="19">
        <f>BP253+$BK$41</f>
        <v>97.059999999999661</v>
      </c>
      <c r="BQ254" s="25">
        <f>BQ253+BR254*$BQ$41</f>
        <v>27.550872386437415</v>
      </c>
      <c r="BR254" s="26">
        <f>-$BS$35*BQ253*BS253</f>
        <v>-22.100803283754576</v>
      </c>
      <c r="BS254" s="25">
        <f>BS253+BT254*$BQ$41</f>
        <v>15.3108548017155</v>
      </c>
      <c r="BT254" s="27">
        <f>$BS$35*BQ253*BS253-$BS$36*BS253</f>
        <v>12.993313008170588</v>
      </c>
      <c r="BU254" s="100"/>
      <c r="BV254" s="19">
        <f>BV253+$BK$41</f>
        <v>97.059999999999661</v>
      </c>
      <c r="BW254" s="25">
        <f>BW253+BX254*$BQ$41</f>
        <v>27.550872386437415</v>
      </c>
      <c r="BX254" s="26">
        <f>-$BS$35*BW253*BY253</f>
        <v>-22.100803283754576</v>
      </c>
      <c r="BY254" s="25">
        <f>BY253+BZ254*$BQ$41</f>
        <v>15.3108548017155</v>
      </c>
      <c r="BZ254" s="27">
        <f>$BS$35*BW253*BY253-$BS$36*BY253</f>
        <v>12.993313008170588</v>
      </c>
      <c r="CA254" s="33"/>
      <c r="CB254" s="21">
        <f>CB253+$AA$41</f>
        <v>189.90000000000072</v>
      </c>
      <c r="CC254" s="64">
        <f>AC257</f>
        <v>8.0958117525098254E-15</v>
      </c>
      <c r="CD254" s="64">
        <f>AI257</f>
        <v>8.0924726091865388E-6</v>
      </c>
      <c r="CE254" s="64">
        <f>AO257</f>
        <v>3.6721251764240165E-3</v>
      </c>
      <c r="CF254" s="25">
        <f>AU257</f>
        <v>8.4066721200122624E-2</v>
      </c>
      <c r="CG254" s="63">
        <f>BA257</f>
        <v>0.92906004301456746</v>
      </c>
      <c r="CH254" s="63">
        <f>BG257</f>
        <v>13.650550607760167</v>
      </c>
      <c r="CI254" s="63">
        <f>BM257</f>
        <v>4.7808915701564541</v>
      </c>
      <c r="CJ254" s="63">
        <f>BS257</f>
        <v>18.711974003055847</v>
      </c>
      <c r="CK254" s="64">
        <f>SUM(CC254:CJ254)</f>
        <v>38.160223162836203</v>
      </c>
      <c r="CL254" s="75">
        <f>P83</f>
        <v>44340</v>
      </c>
    </row>
    <row r="255" spans="2:90" x14ac:dyDescent="0.65">
      <c r="B255" s="45">
        <v>44109</v>
      </c>
      <c r="C255" s="39">
        <f t="shared" si="73"/>
        <v>400</v>
      </c>
      <c r="D255" s="47">
        <v>85739</v>
      </c>
      <c r="E255" s="52">
        <f t="shared" si="75"/>
        <v>3.9455876228408654E-2</v>
      </c>
      <c r="F255" s="39">
        <f t="shared" si="71"/>
        <v>6904</v>
      </c>
      <c r="G255" s="47">
        <v>2173035</v>
      </c>
      <c r="H255" s="47">
        <f t="shared" si="72"/>
        <v>2</v>
      </c>
      <c r="I255" s="47">
        <v>1599</v>
      </c>
      <c r="J255" s="53">
        <f t="shared" si="74"/>
        <v>1.8649622692123773E-2</v>
      </c>
      <c r="Y255" s="48"/>
      <c r="Z255" s="51">
        <f>Z254+$AA$41</f>
        <v>190.80000000000072</v>
      </c>
      <c r="AA255" s="25">
        <f>AA254+AB255*$AA$41</f>
        <v>18.13870644675238</v>
      </c>
      <c r="AB255" s="26">
        <f>-$AC$35*AA254*AC254</f>
        <v>-4.1010080257114605E-15</v>
      </c>
      <c r="AC255" s="25">
        <f>AC254+AD255*$AA$41</f>
        <v>1.2252240103343829E-14</v>
      </c>
      <c r="AD255" s="27">
        <f>$AC$35*AA254*AC254-$AC$36*AC254</f>
        <v>-3.1339211688267209E-15</v>
      </c>
      <c r="AE255" s="33"/>
      <c r="AF255" s="51">
        <f>AF254+$AG$41</f>
        <v>78.439999999999984</v>
      </c>
      <c r="AG255" s="80">
        <f>AG254+AH255*$AG$41</f>
        <v>6.9270703313694293</v>
      </c>
      <c r="AH255" s="26">
        <f>-$AI$35*AG254*AI254</f>
        <v>-1.7278882938082431E-6</v>
      </c>
      <c r="AI255" s="25">
        <f>AI254+AJ255*$AG$41</f>
        <v>1.045181150301685E-5</v>
      </c>
      <c r="AJ255" s="27">
        <f>$AI$35*AG254*AI254-$AI$36*AI254</f>
        <v>-3.8548155339664403E-6</v>
      </c>
      <c r="AK255" s="36"/>
      <c r="AL255" s="51">
        <f>AL254+$AM$41</f>
        <v>106</v>
      </c>
      <c r="AM255" s="25">
        <f>AM254+AN255*$AM$41</f>
        <v>29.302433376197531</v>
      </c>
      <c r="AN255" s="26">
        <f>-$AO$35*AM254*AO254</f>
        <v>-2.53904216451643E-3</v>
      </c>
      <c r="AO255" s="25">
        <f>AO254+AP255*$AM$41</f>
        <v>4.3983964342929937E-3</v>
      </c>
      <c r="AP255" s="27">
        <f>$AO$35*AM254*AO254-$AO$36*AO254</f>
        <v>-8.3051590690563911E-4</v>
      </c>
      <c r="AQ255" s="5"/>
      <c r="AR255" s="51">
        <f>AR254+$AS$41</f>
        <v>50.880000000000067</v>
      </c>
      <c r="AS255" s="25">
        <f>AS254+AT255*$AS$41</f>
        <v>3.0620473207754215</v>
      </c>
      <c r="AT255" s="26">
        <f>-$AU$35*AS254*AU254</f>
        <v>-8.8552680834949327E-3</v>
      </c>
      <c r="AU255" s="25">
        <f>AU254+AV255*$AS$41</f>
        <v>0.10127236009646948</v>
      </c>
      <c r="AV255" s="27">
        <f>$AU$35*AS254*AU254-$AU$36*AU254</f>
        <v>-4.1162885605287372E-2</v>
      </c>
      <c r="AW255" s="30"/>
      <c r="AX255" s="19">
        <f>AX254+$AS$41</f>
        <v>50.880000000000067</v>
      </c>
      <c r="AY255" s="25">
        <f>AY254+AZ255*$AY$41</f>
        <v>1.5964246602082519E-3</v>
      </c>
      <c r="AZ255" s="26">
        <f>-$BA$35*AY254*BA254</f>
        <v>-1.3565763740366654E-4</v>
      </c>
      <c r="BA255" s="25">
        <f>BA254+BB255*$AY$41</f>
        <v>1.0787693540240852</v>
      </c>
      <c r="BB255" s="27">
        <f>$BA$35*AY254*BA254-$BA$36*BA254</f>
        <v>-0.46484060772869662</v>
      </c>
      <c r="BC255" s="36"/>
      <c r="BD255" s="19">
        <f>BD254+$BE$41</f>
        <v>42.400000000000063</v>
      </c>
      <c r="BE255" s="25">
        <f>BE254+BF255*$BE$41</f>
        <v>3.1353942311741343</v>
      </c>
      <c r="BF255" s="26">
        <f>-$BG$35*BE254*BG254</f>
        <v>-3.8987307390259489</v>
      </c>
      <c r="BG255" s="25">
        <f>BG254+BH255*$BE$41</f>
        <v>16.823330297686095</v>
      </c>
      <c r="BH255" s="27">
        <f>$BG$35*BE254*BG254-$BG$36*BG254</f>
        <v>-8.0878551200804747</v>
      </c>
      <c r="BI255" s="74"/>
      <c r="BJ255" s="19">
        <f>BJ254+$BK$41</f>
        <v>97.519999999999655</v>
      </c>
      <c r="BK255" s="25">
        <f>BK254+BL255*$BK$41</f>
        <v>47.384778069206391</v>
      </c>
      <c r="BL255" s="26">
        <f>-$BM$35*BK254*BM254</f>
        <v>-2.2831740847270647</v>
      </c>
      <c r="BM255" s="25">
        <f>BM254+BN255*$BK$41</f>
        <v>1.8187336615563789</v>
      </c>
      <c r="BN255" s="27">
        <f>$BM$35*BK254*BM254-$BM$36*BM254</f>
        <v>1.5706094218479576</v>
      </c>
      <c r="BO255" s="74"/>
      <c r="BP255" s="19">
        <f>BP254+$BK$41</f>
        <v>97.519999999999655</v>
      </c>
      <c r="BQ255" s="25">
        <f>BQ254+BR255*$BQ$41</f>
        <v>25.315187130559934</v>
      </c>
      <c r="BR255" s="26">
        <f>-$BS$35*BQ254*BS254</f>
        <v>-22.356852558774822</v>
      </c>
      <c r="BS255" s="25">
        <f>BS254+BT255*$BQ$41</f>
        <v>16.551334495481473</v>
      </c>
      <c r="BT255" s="27">
        <f>$BS$35*BQ254*BS254-$BS$36*BS254</f>
        <v>12.404796937659746</v>
      </c>
      <c r="BU255" s="100"/>
      <c r="BV255" s="19">
        <f>BV254+$BK$41</f>
        <v>97.519999999999655</v>
      </c>
      <c r="BW255" s="25">
        <f>BW254+BX255*$BQ$41</f>
        <v>25.315187130559934</v>
      </c>
      <c r="BX255" s="26">
        <f>-$BS$35*BW254*BY254</f>
        <v>-22.356852558774822</v>
      </c>
      <c r="BY255" s="25">
        <f>BY254+BZ255*$BQ$41</f>
        <v>16.551334495481473</v>
      </c>
      <c r="BZ255" s="27">
        <f>$BS$35*BW254*BY254-$BS$36*BY254</f>
        <v>12.404796937659746</v>
      </c>
      <c r="CA255" s="33"/>
      <c r="CB255" s="21">
        <f>CB254+$AA$41</f>
        <v>190.80000000000072</v>
      </c>
      <c r="CC255" s="64">
        <f>AC258</f>
        <v>6.5808630385893191E-15</v>
      </c>
      <c r="CD255" s="64">
        <f>AI258</f>
        <v>7.1207554321084827E-6</v>
      </c>
      <c r="CE255" s="64">
        <f>AO258</f>
        <v>3.355227832655008E-3</v>
      </c>
      <c r="CF255" s="25">
        <f>AU258</f>
        <v>7.659185356415503E-2</v>
      </c>
      <c r="CG255" s="63">
        <f>BA258</f>
        <v>0.86218642720953798</v>
      </c>
      <c r="CH255" s="63">
        <f>BG258</f>
        <v>12.192113987978928</v>
      </c>
      <c r="CI255" s="63">
        <f>BM258</f>
        <v>7.4166026066510184</v>
      </c>
      <c r="CJ255" s="63">
        <f>BS258</f>
        <v>19.571243329780987</v>
      </c>
      <c r="CK255" s="64">
        <f>SUM(CC255:CJ255)</f>
        <v>40.122100553772725</v>
      </c>
      <c r="CL255" s="36"/>
    </row>
    <row r="256" spans="2:90" x14ac:dyDescent="0.65">
      <c r="B256" s="45">
        <v>44110</v>
      </c>
      <c r="C256" s="39">
        <f t="shared" si="73"/>
        <v>308</v>
      </c>
      <c r="D256" s="47">
        <v>86047</v>
      </c>
      <c r="E256" s="52">
        <f t="shared" si="75"/>
        <v>3.9168693449791993E-2</v>
      </c>
      <c r="F256" s="39">
        <f t="shared" si="71"/>
        <v>23796</v>
      </c>
      <c r="G256" s="47">
        <v>2196831</v>
      </c>
      <c r="H256" s="47">
        <f t="shared" si="72"/>
        <v>3</v>
      </c>
      <c r="I256" s="47">
        <v>1602</v>
      </c>
      <c r="J256" s="53">
        <f t="shared" si="74"/>
        <v>1.8617732169628226E-2</v>
      </c>
      <c r="Y256" s="48"/>
      <c r="Z256" s="51">
        <f>Z255+$AA$41</f>
        <v>191.70000000000073</v>
      </c>
      <c r="AA256" s="25">
        <f>AA255+AB256*$AA$41</f>
        <v>18.138706446752376</v>
      </c>
      <c r="AB256" s="26">
        <f>-$AC$35*AA255*AC255</f>
        <v>-3.3335967982452114E-15</v>
      </c>
      <c r="AC256" s="25">
        <f>AC255+AD256*$AA$41</f>
        <v>9.9595094971199849E-15</v>
      </c>
      <c r="AD256" s="27">
        <f>$AC$35*AA255*AC255-$AC$36*AC255</f>
        <v>-2.5474784513598262E-15</v>
      </c>
      <c r="AE256" s="33"/>
      <c r="AF256" s="51">
        <f>AF255+$AG$41</f>
        <v>78.809999999999988</v>
      </c>
      <c r="AG256" s="80">
        <f>AG255+AH256*$AG$41</f>
        <v>6.927069768818062</v>
      </c>
      <c r="AH256" s="26">
        <f>-$AI$35*AG255*AI255</f>
        <v>-1.5204091008038888E-6</v>
      </c>
      <c r="AI256" s="25">
        <f>AI255+AJ256*$AG$41</f>
        <v>9.1967928499396589E-6</v>
      </c>
      <c r="AJ256" s="27">
        <f>$AI$35*AG255*AI255-$AI$36*AI255</f>
        <v>-3.3919423056140304E-6</v>
      </c>
      <c r="AK256" s="36"/>
      <c r="AL256" s="51">
        <f>AL255+$AM$41</f>
        <v>106.5</v>
      </c>
      <c r="AM256" s="25">
        <f>AM255+AN256*$AM$41</f>
        <v>29.301273422731228</v>
      </c>
      <c r="AN256" s="26">
        <f>-$AO$35*AM255*AO255</f>
        <v>-2.3199069326035539E-3</v>
      </c>
      <c r="AO256" s="25">
        <f>AO255+AP256*$AM$41</f>
        <v>4.0189111485922227E-3</v>
      </c>
      <c r="AP256" s="27">
        <f>$AO$35*AM255*AO255-$AO$36*AO255</f>
        <v>-7.589705714015414E-4</v>
      </c>
      <c r="AQ256" s="5"/>
      <c r="AR256" s="51">
        <f>AR255+$AS$41</f>
        <v>51.120000000000068</v>
      </c>
      <c r="AS256" s="25">
        <f>AS255+AT256*$AS$41</f>
        <v>3.0601122920398729</v>
      </c>
      <c r="AT256" s="26">
        <f>-$AU$35*AS255*AU255</f>
        <v>-8.0626197314519494E-3</v>
      </c>
      <c r="AU256" s="25">
        <f>AU255+AV256*$AS$41</f>
        <v>9.2269973941599248E-2</v>
      </c>
      <c r="AV256" s="27">
        <f>$AU$35*AS255*AU255-$AU$36*AU255</f>
        <v>-3.7509942311959317E-2</v>
      </c>
      <c r="AW256" s="30"/>
      <c r="AX256" s="19">
        <f>AX255+$AS$41</f>
        <v>51.120000000000068</v>
      </c>
      <c r="AY256" s="25">
        <f>AY255+AZ256*$AY$41</f>
        <v>1.5741052851754968E-3</v>
      </c>
      <c r="AZ256" s="26">
        <f>-$BA$35*AY255*BA255</f>
        <v>-1.2399652795975024E-4</v>
      </c>
      <c r="BA256" s="25">
        <f>BA255+BB256*$AY$41</f>
        <v>1.0011202799093839</v>
      </c>
      <c r="BB256" s="27">
        <f>$BA$35*AY255*BA255-$BA$36*BA255</f>
        <v>-0.43138374508167437</v>
      </c>
      <c r="BC256" s="36"/>
      <c r="BD256" s="19">
        <f>BD255+$BE$41</f>
        <v>42.600000000000065</v>
      </c>
      <c r="BE256" s="25">
        <f>BE255+BF256*$BE$41</f>
        <v>2.5657182853175127</v>
      </c>
      <c r="BF256" s="26">
        <f>-$BG$35*BE255*BG255</f>
        <v>-2.8483797292831086</v>
      </c>
      <c r="BG256" s="25">
        <f>BG255+BH256*$BE$41</f>
        <v>15.205973304843525</v>
      </c>
      <c r="BH256" s="27">
        <f>$BG$35*BE255*BG255-$BG$36*BG255</f>
        <v>-8.0867849642128533</v>
      </c>
      <c r="BI256" s="74"/>
      <c r="BJ256" s="19">
        <f>BJ255+$BK$41</f>
        <v>97.979999999999649</v>
      </c>
      <c r="BK256" s="25">
        <f>BK255+BL256*$BK$41</f>
        <v>45.680131914811874</v>
      </c>
      <c r="BL256" s="26">
        <f>-$BM$35*BK255*BM255</f>
        <v>-3.7057525095532977</v>
      </c>
      <c r="BM256" s="25">
        <f>BM255+BN256*$BK$41</f>
        <v>2.9795784511455388</v>
      </c>
      <c r="BN256" s="27">
        <f>$BM$35*BK255*BM255-$BM$36*BM255</f>
        <v>2.5235756295416514</v>
      </c>
      <c r="BO256" s="74"/>
      <c r="BP256" s="19">
        <f>BP255+$BK$41</f>
        <v>97.979999999999649</v>
      </c>
      <c r="BQ256" s="25">
        <f>BQ255+BR256*$BQ$41</f>
        <v>23.094486441487827</v>
      </c>
      <c r="BR256" s="26">
        <f>-$BS$35*BQ255*BS255</f>
        <v>-22.207006890721079</v>
      </c>
      <c r="BS256" s="25">
        <f>BS255+BT256*$BQ$41</f>
        <v>17.696198442347285</v>
      </c>
      <c r="BT256" s="27">
        <f>$BS$35*BQ255*BS255-$BS$36*BS255</f>
        <v>11.44863946865812</v>
      </c>
      <c r="BU256" s="100"/>
      <c r="BV256" s="19">
        <f>BV255+$BK$41</f>
        <v>97.979999999999649</v>
      </c>
      <c r="BW256" s="25">
        <f>BW255+BX256*$BQ$41</f>
        <v>23.094486441487827</v>
      </c>
      <c r="BX256" s="26">
        <f>-$BS$35*BW255*BY255</f>
        <v>-22.207006890721079</v>
      </c>
      <c r="BY256" s="25">
        <f>BY255+BZ256*$BQ$41</f>
        <v>17.696198442347285</v>
      </c>
      <c r="BZ256" s="27">
        <f>$BS$35*BW255*BY255-$BS$36*BY255</f>
        <v>11.44863946865812</v>
      </c>
      <c r="CA256" s="33"/>
      <c r="CB256" s="21">
        <f>CB255+$AA$41</f>
        <v>191.70000000000073</v>
      </c>
      <c r="CC256" s="64">
        <f>AC259</f>
        <v>5.3494028340326688E-15</v>
      </c>
      <c r="CD256" s="64">
        <f>AI259</f>
        <v>6.2657187954299367E-6</v>
      </c>
      <c r="CE256" s="64">
        <f>AO259</f>
        <v>3.0656488792717091E-3</v>
      </c>
      <c r="CF256" s="25">
        <f>AU259</f>
        <v>6.9780853696980921E-2</v>
      </c>
      <c r="CG256" s="63">
        <f>BA259</f>
        <v>0.80012615616004445</v>
      </c>
      <c r="CH256" s="63">
        <f>BG259</f>
        <v>10.847870979261531</v>
      </c>
      <c r="CI256" s="63">
        <f>BM259</f>
        <v>10.909018062814887</v>
      </c>
      <c r="CJ256" s="63">
        <f>BS259</f>
        <v>20.254679461289562</v>
      </c>
      <c r="CK256" s="64">
        <f>SUM(CC256:CJ256)</f>
        <v>42.884547427821076</v>
      </c>
      <c r="CL256" s="36"/>
    </row>
    <row r="257" spans="2:90" x14ac:dyDescent="0.65">
      <c r="B257" s="45">
        <v>44111</v>
      </c>
      <c r="C257" s="39">
        <f t="shared" si="73"/>
        <v>496</v>
      </c>
      <c r="D257" s="47">
        <v>86543</v>
      </c>
      <c r="E257" s="52">
        <f t="shared" si="75"/>
        <v>3.9007001094808424E-2</v>
      </c>
      <c r="F257" s="39">
        <f t="shared" si="71"/>
        <v>21822</v>
      </c>
      <c r="G257" s="47">
        <v>2218653</v>
      </c>
      <c r="H257" s="47">
        <f t="shared" si="72"/>
        <v>3</v>
      </c>
      <c r="I257" s="47">
        <v>1605</v>
      </c>
      <c r="J257" s="53">
        <f t="shared" si="74"/>
        <v>1.8545694048045479E-2</v>
      </c>
      <c r="Y257" s="48"/>
      <c r="Z257" s="51">
        <f>Z256+$AA$41</f>
        <v>192.60000000000073</v>
      </c>
      <c r="AA257" s="25">
        <f>AA256+AB257*$AA$41</f>
        <v>18.138706446752373</v>
      </c>
      <c r="AB257" s="26">
        <f>-$AC$35*AA256*AC256</f>
        <v>-2.7097892868285267E-15</v>
      </c>
      <c r="AC257" s="25">
        <f>AC256+AD257*$AA$41</f>
        <v>8.0958117525098254E-15</v>
      </c>
      <c r="AD257" s="27">
        <f>$AC$35*AA256*AC256-$AC$36*AC256</f>
        <v>-2.0707752717890661E-15</v>
      </c>
      <c r="AE257" s="33"/>
      <c r="AF257" s="51">
        <f>AF256+$AG$41</f>
        <v>79.179999999999993</v>
      </c>
      <c r="AG257" s="80">
        <f>AG256+AH257*$AG$41</f>
        <v>6.9270692738160262</v>
      </c>
      <c r="AH257" s="26">
        <f>-$AI$35*AG256*AI256</f>
        <v>-1.3378433401388814E-6</v>
      </c>
      <c r="AI257" s="25">
        <f>AI256+AJ257*$AG$41</f>
        <v>8.0924726091865388E-6</v>
      </c>
      <c r="AJ257" s="27">
        <f>$AI$35*AG256*AI256-$AI$36*AI256</f>
        <v>-2.9846492993327581E-6</v>
      </c>
      <c r="AK257" s="36"/>
      <c r="AL257" s="51">
        <f>AL256+$AM$41</f>
        <v>107</v>
      </c>
      <c r="AM257" s="25">
        <f>AM256+AN257*$AM$41</f>
        <v>29.300213589801388</v>
      </c>
      <c r="AN257" s="26">
        <f>-$AO$35*AM256*AO256</f>
        <v>-2.1196658596781431E-3</v>
      </c>
      <c r="AO257" s="25">
        <f>AO256+AP257*$AM$41</f>
        <v>3.6721251764240165E-3</v>
      </c>
      <c r="AP257" s="27">
        <f>$AO$35*AM256*AO256-$AO$36*AO256</f>
        <v>-6.9357194433641248E-4</v>
      </c>
      <c r="AQ257" s="5"/>
      <c r="AR257" s="51">
        <f>AR256+$AS$41</f>
        <v>51.36000000000007</v>
      </c>
      <c r="AS257" s="25">
        <f>AS256+AT257*$AS$41</f>
        <v>3.0583503875956568</v>
      </c>
      <c r="AT257" s="26">
        <f>-$AU$35*AS256*AU256</f>
        <v>-7.3412685175670515E-3</v>
      </c>
      <c r="AU257" s="25">
        <f>AU256+AV257*$AS$41</f>
        <v>8.4066721200122624E-2</v>
      </c>
      <c r="AV257" s="27">
        <f>$AU$35*AS256*AU256-$AU$36*AU256</f>
        <v>-3.4180219756152611E-2</v>
      </c>
      <c r="AW257" s="30"/>
      <c r="AX257" s="19">
        <f>AX256+$AS$41</f>
        <v>51.36000000000007</v>
      </c>
      <c r="AY257" s="25">
        <f>AY256+AZ257*$AY$41</f>
        <v>1.5536820265163224E-3</v>
      </c>
      <c r="AZ257" s="26">
        <f>-$BA$35*AY256*BA256</f>
        <v>-1.1346254810652484E-4</v>
      </c>
      <c r="BA257" s="25">
        <f>BA256+BB257*$AY$41</f>
        <v>0.92906004301456746</v>
      </c>
      <c r="BB257" s="27">
        <f>$BA$35*AY256*BA256-$BA$36*BA256</f>
        <v>-0.40033464941564706</v>
      </c>
      <c r="BC257" s="36"/>
      <c r="BD257" s="19">
        <f>BD256+$BE$41</f>
        <v>42.800000000000068</v>
      </c>
      <c r="BE257" s="25">
        <f>BE256+BF257*$BE$41</f>
        <v>2.1443644527712129</v>
      </c>
      <c r="BF257" s="26">
        <f>-$BG$35*BE256*BG256</f>
        <v>-2.1067691627314979</v>
      </c>
      <c r="BG257" s="25">
        <f>BG256+BH257*$BE$41</f>
        <v>13.650550607760167</v>
      </c>
      <c r="BH257" s="27">
        <f>$BG$35*BE256*BG256-$BG$36*BG256</f>
        <v>-7.7771134854167947</v>
      </c>
      <c r="BI257" s="74"/>
      <c r="BJ257" s="19">
        <f>BJ256+$BK$41</f>
        <v>98.439999999999642</v>
      </c>
      <c r="BK257" s="25">
        <f>BK256+BL257*$BK$41</f>
        <v>42.987924838908441</v>
      </c>
      <c r="BL257" s="26">
        <f>-$BM$35*BK256*BM256</f>
        <v>-5.8526240780509386</v>
      </c>
      <c r="BM257" s="25">
        <f>BM256+BN257*$BK$41</f>
        <v>4.7808915701564541</v>
      </c>
      <c r="BN257" s="27">
        <f>$BM$35*BK256*BM256-$BM$36*BM256</f>
        <v>3.9158980848063383</v>
      </c>
      <c r="BO257" s="74"/>
      <c r="BP257" s="19">
        <f>BP256+$BK$41</f>
        <v>98.439999999999642</v>
      </c>
      <c r="BQ257" s="25">
        <f>BQ256+BR257*$BQ$41</f>
        <v>20.928457982026689</v>
      </c>
      <c r="BR257" s="26">
        <f>-$BS$35*BQ256*BS256</f>
        <v>-21.660284594611369</v>
      </c>
      <c r="BS257" s="25">
        <f>BS256+BT257*$BQ$41</f>
        <v>18.711974003055847</v>
      </c>
      <c r="BT257" s="27">
        <f>$BS$35*BQ256*BS256-$BS$36*BS256</f>
        <v>10.157755607085633</v>
      </c>
      <c r="BU257" s="100"/>
      <c r="BV257" s="19">
        <f>BV256+$BK$41</f>
        <v>98.439999999999642</v>
      </c>
      <c r="BW257" s="25">
        <f>BW256+BX257*$BQ$41</f>
        <v>20.928457982026689</v>
      </c>
      <c r="BX257" s="26">
        <f>-$BS$35*BW256*BY256</f>
        <v>-21.660284594611369</v>
      </c>
      <c r="BY257" s="25">
        <f>BY256+BZ257*$BQ$41</f>
        <v>18.711974003055847</v>
      </c>
      <c r="BZ257" s="27">
        <f>$BS$35*BW256*BY256-$BS$36*BY256</f>
        <v>10.157755607085633</v>
      </c>
      <c r="CA257" s="33"/>
      <c r="CB257" s="21">
        <f>CB256+$AA$41</f>
        <v>192.60000000000073</v>
      </c>
      <c r="CC257" s="64">
        <f>AC260</f>
        <v>4.3483826533017964E-15</v>
      </c>
      <c r="CD257" s="64">
        <f>AI260</f>
        <v>5.5133520965363289E-6</v>
      </c>
      <c r="CE257" s="64">
        <f>AO260</f>
        <v>2.8010381456028428E-3</v>
      </c>
      <c r="CF257" s="25">
        <f>AU260</f>
        <v>6.3574892022354834E-2</v>
      </c>
      <c r="CG257" s="63">
        <f>BA260</f>
        <v>0.74253281218725953</v>
      </c>
      <c r="CH257" s="63">
        <f>BG260</f>
        <v>9.6236342285406966</v>
      </c>
      <c r="CI257" s="63">
        <f>BM260</f>
        <v>14.813880867026805</v>
      </c>
      <c r="CJ257" s="63">
        <f>BS260</f>
        <v>20.752051749866698</v>
      </c>
      <c r="CK257" s="64">
        <f>SUM(CC257:CJ257)</f>
        <v>45.998481101141522</v>
      </c>
      <c r="CL257" s="75">
        <f>P84</f>
        <v>44347</v>
      </c>
    </row>
    <row r="258" spans="2:90" x14ac:dyDescent="0.65">
      <c r="B258" s="45">
        <v>44112</v>
      </c>
      <c r="C258" s="39">
        <f t="shared" si="73"/>
        <v>477</v>
      </c>
      <c r="D258" s="47">
        <v>87020</v>
      </c>
      <c r="E258" s="52">
        <f t="shared" si="75"/>
        <v>3.8819983146185205E-2</v>
      </c>
      <c r="F258" s="39">
        <f t="shared" si="71"/>
        <v>22976</v>
      </c>
      <c r="G258" s="47">
        <v>2241629</v>
      </c>
      <c r="H258" s="47">
        <f t="shared" si="72"/>
        <v>8</v>
      </c>
      <c r="I258" s="47">
        <v>1613</v>
      </c>
      <c r="J258" s="53">
        <f t="shared" si="74"/>
        <v>1.8535968742817745E-2</v>
      </c>
      <c r="Y258" s="48"/>
      <c r="Z258" s="51">
        <f>Z257+$AA$41</f>
        <v>193.50000000000074</v>
      </c>
      <c r="AA258" s="25">
        <f>AA257+AB258*$AA$41</f>
        <v>18.138706446752369</v>
      </c>
      <c r="AB258" s="26">
        <f>-$AC$35*AA257*AC257</f>
        <v>-2.2027132924041538E-15</v>
      </c>
      <c r="AC258" s="25">
        <f>AC257+AD258*$AA$41</f>
        <v>6.5808630385893191E-15</v>
      </c>
      <c r="AD258" s="27">
        <f>$AC$35*AA257*AC257-$AC$36*AC257</f>
        <v>-1.6832763488005621E-15</v>
      </c>
      <c r="AE258" s="33"/>
      <c r="AF258" s="51">
        <f>AF257+$AG$41</f>
        <v>79.55</v>
      </c>
      <c r="AG258" s="80">
        <f>AG257+AH258*$AG$41</f>
        <v>6.9270688382522163</v>
      </c>
      <c r="AH258" s="26">
        <f>-$AI$35*AG257*AI257</f>
        <v>-1.1771994855661715E-6</v>
      </c>
      <c r="AI258" s="25">
        <f>AI257+AJ258*$AG$41</f>
        <v>7.1207554321084827E-6</v>
      </c>
      <c r="AJ258" s="27">
        <f>$AI$35*AG257*AI257-$AI$36*AI257</f>
        <v>-2.6262626407515018E-6</v>
      </c>
      <c r="AK258" s="36"/>
      <c r="AL258" s="51">
        <f>AL257+$AM$41</f>
        <v>107.5</v>
      </c>
      <c r="AM258" s="25">
        <f>AM257+AN258*$AM$41</f>
        <v>29.299245243333409</v>
      </c>
      <c r="AN258" s="26">
        <f>-$AO$35*AM257*AO257</f>
        <v>-1.9366929359587942E-3</v>
      </c>
      <c r="AO258" s="25">
        <f>AO257+AP258*$AM$41</f>
        <v>3.355227832655008E-3</v>
      </c>
      <c r="AP258" s="27">
        <f>$AO$35*AM257*AO257-$AO$36*AO257</f>
        <v>-6.3379468753801699E-4</v>
      </c>
      <c r="AQ258" s="5"/>
      <c r="AR258" s="51">
        <f>AR257+$AS$41</f>
        <v>51.600000000000072</v>
      </c>
      <c r="AS258" s="25">
        <f>AS257+AT258*$AS$41</f>
        <v>3.0567460493420113</v>
      </c>
      <c r="AT258" s="26">
        <f>-$AU$35*AS257*AU257</f>
        <v>-6.684742723523567E-3</v>
      </c>
      <c r="AU258" s="25">
        <f>AU257+AV258*$AS$41</f>
        <v>7.659185356415503E-2</v>
      </c>
      <c r="AV258" s="27">
        <f>$AU$35*AS257*AU257-$AU$36*AU257</f>
        <v>-3.1145281816531617E-2</v>
      </c>
      <c r="AW258" s="30"/>
      <c r="AX258" s="19">
        <f>AX257+$AS$41</f>
        <v>51.600000000000072</v>
      </c>
      <c r="AY258" s="25">
        <f>AY257+AZ258*$AY$41</f>
        <v>1.534974734496917E-3</v>
      </c>
      <c r="AZ258" s="26">
        <f>-$BA$35*AY257*BA257</f>
        <v>-1.0392940010780745E-4</v>
      </c>
      <c r="BA258" s="25">
        <f>BA257+BB258*$AY$41</f>
        <v>0.86218642720953798</v>
      </c>
      <c r="BB258" s="27">
        <f>$BA$35*AY257*BA257-$BA$36*BA257</f>
        <v>-0.37152008780571921</v>
      </c>
      <c r="BC258" s="36"/>
      <c r="BD258" s="19">
        <f>BD257+$BE$41</f>
        <v>43.000000000000071</v>
      </c>
      <c r="BE258" s="25">
        <f>BE257+BF258*$BE$41</f>
        <v>1.8282294935436307</v>
      </c>
      <c r="BF258" s="26">
        <f>-$BG$35*BE257*BG257</f>
        <v>-1.5806747961379104</v>
      </c>
      <c r="BG258" s="25">
        <f>BG257+BH258*$BE$41</f>
        <v>12.192113987978928</v>
      </c>
      <c r="BH258" s="27">
        <f>$BG$35*BE257*BG257-$BG$36*BG257</f>
        <v>-7.2921830989061975</v>
      </c>
      <c r="BI258" s="74"/>
      <c r="BJ258" s="19">
        <f>BJ257+$BK$41</f>
        <v>98.899999999999636</v>
      </c>
      <c r="BK258" s="25">
        <f>BK257+BL258*$BK$41</f>
        <v>38.922727222937098</v>
      </c>
      <c r="BL258" s="26">
        <f>-$BM$35*BK257*BM257</f>
        <v>-8.8373861216768343</v>
      </c>
      <c r="BM258" s="25">
        <f>BM257+BN258*$BK$41</f>
        <v>7.4166026066510184</v>
      </c>
      <c r="BN258" s="27">
        <f>$BM$35*BK257*BM257-$BM$36*BM257</f>
        <v>5.7298066010751389</v>
      </c>
      <c r="BO258" s="74"/>
      <c r="BP258" s="19">
        <f>BP257+$BK$41</f>
        <v>98.899999999999636</v>
      </c>
      <c r="BQ258" s="25">
        <f>BQ257+BR258*$BQ$41</f>
        <v>18.85291034510292</v>
      </c>
      <c r="BR258" s="26">
        <f>-$BS$35*BQ257*BS257</f>
        <v>-20.755476369237691</v>
      </c>
      <c r="BS258" s="25">
        <f>BS257+BT258*$BQ$41</f>
        <v>19.571243329780987</v>
      </c>
      <c r="BT258" s="27">
        <f>$BS$35*BQ257*BS257-$BS$36*BS257</f>
        <v>8.5926932672513896</v>
      </c>
      <c r="BU258" s="100"/>
      <c r="BV258" s="19">
        <f>BV257+$BK$41</f>
        <v>98.899999999999636</v>
      </c>
      <c r="BW258" s="25">
        <f>BW257+BX258*$BQ$41</f>
        <v>18.85291034510292</v>
      </c>
      <c r="BX258" s="26">
        <f>-$BS$35*BW257*BY257</f>
        <v>-20.755476369237691</v>
      </c>
      <c r="BY258" s="25">
        <f>BY257+BZ258*$BQ$41</f>
        <v>19.571243329780987</v>
      </c>
      <c r="BZ258" s="27">
        <f>$BS$35*BW257*BY257-$BS$36*BY257</f>
        <v>8.5926932672513896</v>
      </c>
      <c r="CA258" s="33"/>
      <c r="CB258" s="21">
        <f>CB257+$AA$41</f>
        <v>193.50000000000074</v>
      </c>
      <c r="CC258" s="64">
        <f>AC261</f>
        <v>3.5346808393717053E-15</v>
      </c>
      <c r="CD258" s="64">
        <f>AI261</f>
        <v>4.8513270771154729E-6</v>
      </c>
      <c r="CE258" s="64">
        <f>AO261</f>
        <v>2.5592468443455885E-3</v>
      </c>
      <c r="CF258" s="25">
        <f>AU261</f>
        <v>5.7920329910580194E-2</v>
      </c>
      <c r="CG258" s="63">
        <f>BA261</f>
        <v>0.68908490460008143</v>
      </c>
      <c r="CH258" s="63">
        <f>BG261</f>
        <v>8.5182281960677937</v>
      </c>
      <c r="CI258" s="63">
        <f>BM261</f>
        <v>18.016517891684881</v>
      </c>
      <c r="CJ258" s="63">
        <f>BS261</f>
        <v>21.062131185710641</v>
      </c>
      <c r="CK258" s="64">
        <f>SUM(CC258:CJ258)</f>
        <v>48.346446606145406</v>
      </c>
      <c r="CL258" s="36"/>
    </row>
    <row r="259" spans="2:90" x14ac:dyDescent="0.65">
      <c r="B259" s="45">
        <v>44113</v>
      </c>
      <c r="C259" s="39">
        <f t="shared" si="73"/>
        <v>619</v>
      </c>
      <c r="D259" s="47">
        <v>87639</v>
      </c>
      <c r="E259" s="52">
        <f t="shared" si="75"/>
        <v>3.8698131261637944E-2</v>
      </c>
      <c r="F259" s="39">
        <f t="shared" si="71"/>
        <v>23054</v>
      </c>
      <c r="G259" s="47">
        <v>2264683</v>
      </c>
      <c r="H259" s="47">
        <f t="shared" si="72"/>
        <v>3</v>
      </c>
      <c r="I259" s="47">
        <v>1616</v>
      </c>
      <c r="J259" s="53">
        <f t="shared" si="74"/>
        <v>1.8439279316286129E-2</v>
      </c>
      <c r="Y259" s="48"/>
      <c r="Z259" s="51">
        <f>Z258+$AA$41</f>
        <v>194.40000000000074</v>
      </c>
      <c r="AA259" s="25">
        <f>AA258+AB259*$AA$41</f>
        <v>18.138706446752369</v>
      </c>
      <c r="AB259" s="26">
        <f>-$AC$35*AA258*AC258</f>
        <v>-1.7905251423488172E-15</v>
      </c>
      <c r="AC259" s="25">
        <f>AC258+AD259*$AA$41</f>
        <v>5.3494028340326688E-15</v>
      </c>
      <c r="AD259" s="27">
        <f>$AC$35*AA258*AC258-$AC$36*AC258</f>
        <v>-1.3682891161740559E-15</v>
      </c>
      <c r="AE259" s="33"/>
      <c r="AF259" s="51">
        <f>AF258+$AG$41</f>
        <v>79.92</v>
      </c>
      <c r="AG259" s="80">
        <f>AG258+AH259*$AG$41</f>
        <v>6.9270684549894836</v>
      </c>
      <c r="AH259" s="26">
        <f>-$AI$35*AG258*AI258</f>
        <v>-1.0358452242300512E-6</v>
      </c>
      <c r="AI259" s="25">
        <f>AI258+AJ259*$AG$41</f>
        <v>6.2657187954299367E-6</v>
      </c>
      <c r="AJ259" s="27">
        <f>$AI$35*AG258*AI258-$AI$36*AI258</f>
        <v>-2.3109098288609356E-6</v>
      </c>
      <c r="AK259" s="36"/>
      <c r="AL259" s="51">
        <f>AL258+$AM$41</f>
        <v>108</v>
      </c>
      <c r="AM259" s="25">
        <f>AM258+AN259*$AM$41</f>
        <v>29.298360492545363</v>
      </c>
      <c r="AN259" s="26">
        <f>-$AO$35*AM258*AO258</f>
        <v>-1.7695015760919078E-3</v>
      </c>
      <c r="AO259" s="25">
        <f>AO258+AP259*$AM$41</f>
        <v>3.0656488792717091E-3</v>
      </c>
      <c r="AP259" s="27">
        <f>$AO$35*AM258*AO258-$AO$36*AO258</f>
        <v>-5.7915790676659742E-4</v>
      </c>
      <c r="AQ259" s="5"/>
      <c r="AR259" s="51">
        <f>AR258+$AS$41</f>
        <v>51.840000000000074</v>
      </c>
      <c r="AS259" s="25">
        <f>AS258+AT259*$AS$41</f>
        <v>3.0552851290242566</v>
      </c>
      <c r="AT259" s="26">
        <f>-$AU$35*AS258*AU258</f>
        <v>-6.0871679906443314E-3</v>
      </c>
      <c r="AU259" s="25">
        <f>AU258+AV259*$AS$41</f>
        <v>6.9780853696980921E-2</v>
      </c>
      <c r="AV259" s="27">
        <f>$AU$35*AS258*AU258-$AU$36*AU258</f>
        <v>-2.837916611322543E-2</v>
      </c>
      <c r="AW259" s="30"/>
      <c r="AX259" s="19">
        <f>AX258+$AS$41</f>
        <v>51.840000000000074</v>
      </c>
      <c r="AY259" s="25">
        <f>AY258+AZ259*$AY$41</f>
        <v>1.5178230249036982E-3</v>
      </c>
      <c r="AZ259" s="26">
        <f>-$BA$35*AY258*BA258</f>
        <v>-9.5287275517882026E-5</v>
      </c>
      <c r="BA259" s="25">
        <f>BA258+BB259*$AY$41</f>
        <v>0.80012615616004445</v>
      </c>
      <c r="BB259" s="27">
        <f>$BA$35*AY258*BA258-$BA$36*BA258</f>
        <v>-0.34477928360829735</v>
      </c>
      <c r="BC259" s="36"/>
      <c r="BD259" s="19">
        <f>BD258+$BE$41</f>
        <v>43.200000000000074</v>
      </c>
      <c r="BE259" s="25">
        <f>BE258+BF259*$BE$41</f>
        <v>1.5874976838237662</v>
      </c>
      <c r="BF259" s="26">
        <f>-$BG$35*BE258*BG258</f>
        <v>-1.2036590485993224</v>
      </c>
      <c r="BG259" s="25">
        <f>BG258+BH259*$BE$41</f>
        <v>10.847870979261531</v>
      </c>
      <c r="BH259" s="27">
        <f>$BG$35*BE258*BG258-$BG$36*BG258</f>
        <v>-6.721215043586982</v>
      </c>
      <c r="BI259" s="74"/>
      <c r="BJ259" s="19">
        <f>BJ258+$BK$41</f>
        <v>99.35999999999963</v>
      </c>
      <c r="BK259" s="25">
        <f>BK258+BL259*$BK$41</f>
        <v>33.212747587384577</v>
      </c>
      <c r="BL259" s="26">
        <f>-$BM$35*BK258*BM258</f>
        <v>-12.412999207722878</v>
      </c>
      <c r="BM259" s="25">
        <f>BM258+BN259*$BK$41</f>
        <v>10.909018062814887</v>
      </c>
      <c r="BN259" s="27">
        <f>$BM$35*BK258*BM258-$BM$36*BM258</f>
        <v>7.5922075133997158</v>
      </c>
      <c r="BO259" s="74"/>
      <c r="BP259" s="19">
        <f>BP258+$BK$41</f>
        <v>99.35999999999963</v>
      </c>
      <c r="BQ259" s="25">
        <f>BQ258+BR259*$BQ$41</f>
        <v>16.897343397158583</v>
      </c>
      <c r="BR259" s="26">
        <f>-$BS$35*BQ258*BS258</f>
        <v>-19.555669479443388</v>
      </c>
      <c r="BS259" s="25">
        <f>BS258+BT259*$BQ$41</f>
        <v>20.254679461289562</v>
      </c>
      <c r="BT259" s="27">
        <f>$BS$35*BQ258*BS258-$BS$36*BS258</f>
        <v>6.8343613150857454</v>
      </c>
      <c r="BU259" s="100"/>
      <c r="BV259" s="19">
        <f>BV258+$BK$41</f>
        <v>99.35999999999963</v>
      </c>
      <c r="BW259" s="25">
        <f>BW258+BX259*$BQ$41</f>
        <v>16.897343397158583</v>
      </c>
      <c r="BX259" s="26">
        <f>-$BS$35*BW258*BY258</f>
        <v>-19.555669479443388</v>
      </c>
      <c r="BY259" s="25">
        <f>BY258+BZ259*$BQ$41</f>
        <v>20.254679461289562</v>
      </c>
      <c r="BZ259" s="27">
        <f>$BS$35*BW258*BY258-$BS$36*BY258</f>
        <v>6.8343613150857454</v>
      </c>
      <c r="CA259" s="33"/>
      <c r="CB259" s="21">
        <f>CB258+$AA$41</f>
        <v>194.40000000000074</v>
      </c>
      <c r="CC259" s="64">
        <f>AC262</f>
        <v>2.8732449814954977E-15</v>
      </c>
      <c r="CD259" s="64">
        <f>AI262</f>
        <v>4.2687958133978248E-6</v>
      </c>
      <c r="CE259" s="64">
        <f>AO262</f>
        <v>2.3383104475645329E-3</v>
      </c>
      <c r="CF259" s="25">
        <f>AU262</f>
        <v>5.2768265465945707E-2</v>
      </c>
      <c r="CG259" s="63">
        <f>BA262</f>
        <v>0.6394840767984904</v>
      </c>
      <c r="CH259" s="63">
        <f>BG262</f>
        <v>7.5263923135799544</v>
      </c>
      <c r="CI259" s="63">
        <f>BM262</f>
        <v>19.191751881294511</v>
      </c>
      <c r="CJ259" s="63">
        <f>BS262</f>
        <v>21.191655014311497</v>
      </c>
      <c r="CK259" s="64">
        <f>SUM(CC259:CJ259)</f>
        <v>48.604394130693777</v>
      </c>
      <c r="CL259" s="36"/>
    </row>
    <row r="260" spans="2:90" x14ac:dyDescent="0.65">
      <c r="B260" s="45">
        <v>44114</v>
      </c>
      <c r="C260" s="39">
        <f t="shared" si="73"/>
        <v>594</v>
      </c>
      <c r="D260" s="47">
        <v>88233</v>
      </c>
      <c r="E260" s="52">
        <f t="shared" si="75"/>
        <v>3.8595931008236842E-2</v>
      </c>
      <c r="F260" s="39">
        <f t="shared" si="71"/>
        <v>21387</v>
      </c>
      <c r="G260" s="47">
        <v>2286070</v>
      </c>
      <c r="H260" s="47">
        <f t="shared" si="72"/>
        <v>8</v>
      </c>
      <c r="I260" s="47">
        <v>1624</v>
      </c>
      <c r="J260" s="53">
        <f t="shared" si="74"/>
        <v>1.8405811884442329E-2</v>
      </c>
      <c r="Y260" s="48"/>
      <c r="Z260" s="51">
        <f>Z259+$AA$41</f>
        <v>195.30000000000075</v>
      </c>
      <c r="AA260" s="25">
        <f>AA259+AB260*$AA$41</f>
        <v>18.138706446752369</v>
      </c>
      <c r="AB260" s="26">
        <f>-$AC$35*AA259*AC259</f>
        <v>-1.4554687150791565E-15</v>
      </c>
      <c r="AC260" s="25">
        <f>AC259+AD260*$AA$41</f>
        <v>4.3483826533017964E-15</v>
      </c>
      <c r="AD260" s="27">
        <f>$AC$35*AA259*AC259-$AC$36*AC259</f>
        <v>-1.1122446452565246E-15</v>
      </c>
      <c r="AE260" s="33"/>
      <c r="AF260" s="51">
        <f>AF259+$AG$41</f>
        <v>80.290000000000006</v>
      </c>
      <c r="AG260" s="80">
        <f>AG259+AH260*$AG$41</f>
        <v>6.9270681177476838</v>
      </c>
      <c r="AH260" s="26">
        <f>-$AI$35*AG259*AI259</f>
        <v>-9.1146432332880596E-7</v>
      </c>
      <c r="AI260" s="25">
        <f>AI259+AJ260*$AG$41</f>
        <v>5.5133520965363289E-6</v>
      </c>
      <c r="AJ260" s="27">
        <f>$AI$35*AG259*AI259-$AI$36*AI259</f>
        <v>-2.0334235105232642E-6</v>
      </c>
      <c r="AK260" s="36"/>
      <c r="AL260" s="51">
        <f>AL259+$AM$41</f>
        <v>108.5</v>
      </c>
      <c r="AM260" s="25">
        <f>AM259+AN260*$AM$41</f>
        <v>29.297552126171286</v>
      </c>
      <c r="AN260" s="26">
        <f>-$AO$35*AM259*AO259</f>
        <v>-1.6167327481524637E-3</v>
      </c>
      <c r="AO260" s="25">
        <f>AO259+AP260*$AM$41</f>
        <v>2.8010381456028428E-3</v>
      </c>
      <c r="AP260" s="27">
        <f>$AO$35*AM259*AO259-$AO$36*AO259</f>
        <v>-5.2922146733773261E-4</v>
      </c>
      <c r="AQ260" s="5"/>
      <c r="AR260" s="51">
        <f>AR259+$AS$41</f>
        <v>52.080000000000076</v>
      </c>
      <c r="AS260" s="25">
        <f>AS259+AT260*$AS$41</f>
        <v>3.053954758499609</v>
      </c>
      <c r="AT260" s="26">
        <f>-$AU$35*AS259*AU259</f>
        <v>-5.5432105193660812E-3</v>
      </c>
      <c r="AU260" s="25">
        <f>AU259+AV260*$AS$41</f>
        <v>6.3574892022354834E-2</v>
      </c>
      <c r="AV260" s="27">
        <f>$AU$35*AS259*AU259-$AU$36*AU259</f>
        <v>-2.5858173644275336E-2</v>
      </c>
      <c r="AW260" s="30"/>
      <c r="AX260" s="19">
        <f>AX259+$AS$41</f>
        <v>52.080000000000076</v>
      </c>
      <c r="AY260" s="25">
        <f>AY259+AZ260*$AY$41</f>
        <v>1.5020837541653879E-3</v>
      </c>
      <c r="AZ260" s="26">
        <f>-$BA$35*AY259*BA259</f>
        <v>-8.7440392990613335E-5</v>
      </c>
      <c r="BA260" s="25">
        <f>BA259+BB260*$AY$41</f>
        <v>0.74253281218725953</v>
      </c>
      <c r="BB260" s="27">
        <f>$BA$35*AY259*BA259-$BA$36*BA259</f>
        <v>-0.31996302207102717</v>
      </c>
      <c r="BC260" s="36"/>
      <c r="BD260" s="19">
        <f>BD259+$BE$41</f>
        <v>43.400000000000077</v>
      </c>
      <c r="BE260" s="25">
        <f>BE259+BF260*$BE$41</f>
        <v>1.4015112072406015</v>
      </c>
      <c r="BF260" s="26">
        <f>-$BG$35*BE259*BG259</f>
        <v>-0.92993238291582336</v>
      </c>
      <c r="BG260" s="25">
        <f>BG259+BH260*$BE$41</f>
        <v>9.6236342285406966</v>
      </c>
      <c r="BH260" s="27">
        <f>$BG$35*BE259*BG259-$BG$36*BG259</f>
        <v>-6.1211837536041722</v>
      </c>
      <c r="BI260" s="74"/>
      <c r="BJ260" s="19">
        <f>BJ259+$BK$41</f>
        <v>99.819999999999624</v>
      </c>
      <c r="BK260" s="25">
        <f>BK259+BL260*$BK$41</f>
        <v>26.046088382391005</v>
      </c>
      <c r="BL260" s="26">
        <f>-$BM$35*BK259*BM259</f>
        <v>-15.579693923899065</v>
      </c>
      <c r="BM260" s="25">
        <f>BM259+BN260*$BK$41</f>
        <v>14.813880867026805</v>
      </c>
      <c r="BN260" s="27">
        <f>$BM$35*BK259*BM259-$BM$36*BM259</f>
        <v>8.4888321830693876</v>
      </c>
      <c r="BO260" s="74"/>
      <c r="BP260" s="19">
        <f>BP259+$BK$41</f>
        <v>99.819999999999624</v>
      </c>
      <c r="BQ260" s="25">
        <f>BQ259+BR260*$BQ$41</f>
        <v>15.083416943597623</v>
      </c>
      <c r="BR260" s="26">
        <f>-$BS$35*BQ259*BS259</f>
        <v>-18.139264535609591</v>
      </c>
      <c r="BS260" s="25">
        <f>BS259+BT260*$BQ$41</f>
        <v>20.752051749866698</v>
      </c>
      <c r="BT260" s="27">
        <f>$BS$35*BQ259*BS259-$BS$36*BS259</f>
        <v>4.9737228857713749</v>
      </c>
      <c r="BU260" s="100"/>
      <c r="BV260" s="19">
        <f>BV259+$BK$41</f>
        <v>99.819999999999624</v>
      </c>
      <c r="BW260" s="25">
        <f>BW259+BX260*$BQ$41</f>
        <v>15.083416943597623</v>
      </c>
      <c r="BX260" s="26">
        <f>-$BS$35*BW259*BY259</f>
        <v>-18.139264535609591</v>
      </c>
      <c r="BY260" s="25">
        <f>BY259+BZ260*$BQ$41</f>
        <v>20.752051749866698</v>
      </c>
      <c r="BZ260" s="27">
        <f>$BS$35*BW259*BY259-$BS$36*BY259</f>
        <v>4.9737228857713749</v>
      </c>
      <c r="CA260" s="33"/>
      <c r="CB260" s="21">
        <f>CB259+$AA$41</f>
        <v>195.30000000000075</v>
      </c>
      <c r="CC260" s="64">
        <f>AC263</f>
        <v>2.3355819376202847E-15</v>
      </c>
      <c r="CD260" s="64">
        <f>AI263</f>
        <v>3.7562129629283578E-6</v>
      </c>
      <c r="CE260" s="64">
        <f>AO263</f>
        <v>2.136432996815537E-3</v>
      </c>
      <c r="CF260" s="25">
        <f>AU263</f>
        <v>4.807411840072353E-2</v>
      </c>
      <c r="CG260" s="63">
        <f>BA263</f>
        <v>0.59345344220601104</v>
      </c>
      <c r="CH260" s="63">
        <f>BG263</f>
        <v>6.6406515351950368</v>
      </c>
      <c r="CI260" s="63">
        <f>BM263</f>
        <v>17.952562313946896</v>
      </c>
      <c r="CJ260" s="63">
        <f>BS263</f>
        <v>21.153663176318794</v>
      </c>
      <c r="CK260" s="64">
        <f>SUM(CC260:CJ260)</f>
        <v>46.390544775277242</v>
      </c>
      <c r="CL260" s="75">
        <f>P85</f>
        <v>44354</v>
      </c>
    </row>
    <row r="261" spans="2:90" x14ac:dyDescent="0.65">
      <c r="B261" s="45">
        <v>44115</v>
      </c>
      <c r="C261" s="39">
        <f t="shared" si="73"/>
        <v>679</v>
      </c>
      <c r="D261" s="47">
        <v>88912</v>
      </c>
      <c r="E261" s="52">
        <f t="shared" si="75"/>
        <v>3.8673449193034497E-2</v>
      </c>
      <c r="F261" s="39">
        <f t="shared" si="71"/>
        <v>12975</v>
      </c>
      <c r="G261" s="47">
        <v>2299045</v>
      </c>
      <c r="H261" s="47">
        <f t="shared" si="72"/>
        <v>3</v>
      </c>
      <c r="I261" s="47">
        <v>1627</v>
      </c>
      <c r="J261" s="53">
        <f t="shared" si="74"/>
        <v>1.8298992262011878E-2</v>
      </c>
      <c r="Y261" s="48"/>
      <c r="Z261" s="51">
        <f>Z260+$AA$41</f>
        <v>196.20000000000076</v>
      </c>
      <c r="AA261" s="25">
        <f>AA260+AB261*$AA$41</f>
        <v>18.138706446752369</v>
      </c>
      <c r="AB261" s="26">
        <f>-$AC$35*AA260*AC260</f>
        <v>-1.183110546995872E-15</v>
      </c>
      <c r="AC261" s="25">
        <f>AC260+AD261*$AA$41</f>
        <v>3.5346808393717053E-15</v>
      </c>
      <c r="AD261" s="27">
        <f>$AC$35*AA260*AC260-$AC$36*AC260</f>
        <v>-9.0411312658899014E-16</v>
      </c>
      <c r="AE261" s="33"/>
      <c r="AF261" s="51">
        <f>AF260+$AG$41</f>
        <v>80.660000000000011</v>
      </c>
      <c r="AG261" s="80">
        <f>AG260+AH261*$AG$41</f>
        <v>6.9270678210007732</v>
      </c>
      <c r="AH261" s="26">
        <f>-$AI$35*AG260*AI260</f>
        <v>-8.0201867612651728E-7</v>
      </c>
      <c r="AI261" s="25">
        <f>AI260+AJ261*$AG$41</f>
        <v>4.8513270771154729E-6</v>
      </c>
      <c r="AJ261" s="27">
        <f>$AI$35*AG260*AI260-$AI$36*AI260</f>
        <v>-1.7892568092455573E-6</v>
      </c>
      <c r="AK261" s="36"/>
      <c r="AL261" s="51">
        <f>AL260+$AM$41</f>
        <v>109</v>
      </c>
      <c r="AM261" s="25">
        <f>AM260+AN261*$AM$41</f>
        <v>29.296813554121581</v>
      </c>
      <c r="AN261" s="26">
        <f>-$AO$35*AM260*AO260</f>
        <v>-1.4771440994074817E-3</v>
      </c>
      <c r="AO261" s="25">
        <f>AO260+AP261*$AM$41</f>
        <v>2.5592468443455885E-3</v>
      </c>
      <c r="AP261" s="27">
        <f>$AO$35*AM260*AO260-$AO$36*AO260</f>
        <v>-4.8358260251450832E-4</v>
      </c>
      <c r="AQ261" s="5"/>
      <c r="AR261" s="51">
        <f>AR260+$AS$41</f>
        <v>52.320000000000078</v>
      </c>
      <c r="AS261" s="25">
        <f>AS260+AT261*$AS$41</f>
        <v>3.0527432322729693</v>
      </c>
      <c r="AT261" s="26">
        <f>-$AU$35*AS260*AU260</f>
        <v>-5.0480259443320035E-3</v>
      </c>
      <c r="AU261" s="25">
        <f>AU260+AV261*$AS$41</f>
        <v>5.7920329910580194E-2</v>
      </c>
      <c r="AV261" s="27">
        <f>$AU$35*AS260*AU260-$AU$36*AU260</f>
        <v>-2.3560675465727675E-2</v>
      </c>
      <c r="AW261" s="30"/>
      <c r="AX261" s="19">
        <f>AX260+$AS$41</f>
        <v>52.320000000000078</v>
      </c>
      <c r="AY261" s="25">
        <f>AY260+AZ261*$AY$41</f>
        <v>1.4876288638607769E-3</v>
      </c>
      <c r="AZ261" s="26">
        <f>-$BA$35*AY260*BA260</f>
        <v>-8.0304946136727947E-5</v>
      </c>
      <c r="BA261" s="25">
        <f>BA260+BB261*$AY$41</f>
        <v>0.68908490460008143</v>
      </c>
      <c r="BB261" s="27">
        <f>$BA$35*AY260*BA260-$BA$36*BA260</f>
        <v>-0.29693281992876708</v>
      </c>
      <c r="BC261" s="36"/>
      <c r="BD261" s="19">
        <f>BD260+$BE$41</f>
        <v>43.60000000000008</v>
      </c>
      <c r="BE261" s="25">
        <f>BE260+BF261*$BE$41</f>
        <v>1.2558447900032137</v>
      </c>
      <c r="BF261" s="26">
        <f>-$BG$35*BE260*BG260</f>
        <v>-0.72833208618693857</v>
      </c>
      <c r="BG261" s="25">
        <f>BG260+BH261*$BE$41</f>
        <v>8.5182281960677937</v>
      </c>
      <c r="BH261" s="27">
        <f>$BG$35*BE260*BG260-$BG$36*BG260</f>
        <v>-5.5270301623645146</v>
      </c>
      <c r="BI261" s="74"/>
      <c r="BJ261" s="19">
        <f>BJ260+$BK$41</f>
        <v>100.27999999999962</v>
      </c>
      <c r="BK261" s="25">
        <f>BK260+BL261*$BK$41</f>
        <v>18.414100978491916</v>
      </c>
      <c r="BL261" s="26">
        <f>-$BM$35*BK260*BM260</f>
        <v>-16.59127696499802</v>
      </c>
      <c r="BM261" s="25">
        <f>BM260+BN261*$BK$41</f>
        <v>18.016517891684881</v>
      </c>
      <c r="BN261" s="27">
        <f>$BM$35*BK260*BM260-$BM$36*BM260</f>
        <v>6.9622544014305969</v>
      </c>
      <c r="BO261" s="74"/>
      <c r="BP261" s="19">
        <f>BP260+$BK$41</f>
        <v>100.27999999999962</v>
      </c>
      <c r="BQ261" s="25">
        <f>BQ260+BR261*$BQ$41</f>
        <v>13.424454144012346</v>
      </c>
      <c r="BR261" s="26">
        <f>-$BS$35*BQ260*BS260</f>
        <v>-16.589627995852762</v>
      </c>
      <c r="BS261" s="25">
        <f>BS260+BT261*$BQ$41</f>
        <v>21.062131185710641</v>
      </c>
      <c r="BT261" s="27">
        <f>$BS$35*BQ260*BS260-$BS$36*BS260</f>
        <v>3.1007943584394084</v>
      </c>
      <c r="BU261" s="100"/>
      <c r="BV261" s="19">
        <f>BV260+$BK$41</f>
        <v>100.27999999999962</v>
      </c>
      <c r="BW261" s="25">
        <f>BW260+BX261*$BQ$41</f>
        <v>13.424454144012346</v>
      </c>
      <c r="BX261" s="26">
        <f>-$BS$35*BW260*BY260</f>
        <v>-16.589627995852762</v>
      </c>
      <c r="BY261" s="25">
        <f>BY260+BZ261*$BQ$41</f>
        <v>21.062131185710641</v>
      </c>
      <c r="BZ261" s="27">
        <f>$BS$35*BW260*BY260-$BS$36*BY260</f>
        <v>3.1007943584394084</v>
      </c>
      <c r="CA261" s="33"/>
      <c r="CB261" s="21">
        <f>CB260+$AA$41</f>
        <v>196.20000000000076</v>
      </c>
      <c r="CC261" s="64">
        <f>AC264</f>
        <v>1.8985304150775462E-15</v>
      </c>
      <c r="CD261" s="64">
        <f>AI264</f>
        <v>3.3051793552559627E-6</v>
      </c>
      <c r="CE261" s="64">
        <f>AO264</f>
        <v>1.9519727309539425E-3</v>
      </c>
      <c r="CF261" s="25">
        <f>AU264</f>
        <v>4.3797250746378039E-2</v>
      </c>
      <c r="CG261" s="63">
        <f>BA264</f>
        <v>0.55073603979644037</v>
      </c>
      <c r="CH261" s="63">
        <f>BG264</f>
        <v>5.8525011889940499</v>
      </c>
      <c r="CI261" s="63">
        <f>BM264</f>
        <v>15.195732114447539</v>
      </c>
      <c r="CJ261" s="63">
        <f>BS264</f>
        <v>20.965566031687572</v>
      </c>
      <c r="CK261" s="64">
        <f>SUM(CC261:CJ261)</f>
        <v>42.610287903582289</v>
      </c>
      <c r="CL261" s="36"/>
    </row>
    <row r="262" spans="2:90" x14ac:dyDescent="0.65">
      <c r="B262" s="45">
        <v>44116</v>
      </c>
      <c r="C262" s="39">
        <f t="shared" si="73"/>
        <v>435</v>
      </c>
      <c r="D262" s="47">
        <v>89347</v>
      </c>
      <c r="E262" s="52">
        <f t="shared" si="75"/>
        <v>3.874489220232321E-2</v>
      </c>
      <c r="F262" s="39">
        <f t="shared" si="71"/>
        <v>6988</v>
      </c>
      <c r="G262" s="47">
        <v>2306033</v>
      </c>
      <c r="H262" s="47">
        <f t="shared" si="72"/>
        <v>2</v>
      </c>
      <c r="I262" s="47">
        <v>1629</v>
      </c>
      <c r="J262" s="53">
        <f t="shared" si="74"/>
        <v>1.8232285359329355E-2</v>
      </c>
      <c r="Y262" s="48"/>
      <c r="Z262" s="51">
        <f>Z261+$AA$41</f>
        <v>197.10000000000076</v>
      </c>
      <c r="AA262" s="25">
        <f>AA261+AB262*$AA$41</f>
        <v>18.138706446752369</v>
      </c>
      <c r="AB262" s="26">
        <f>-$AC$35*AA261*AC261</f>
        <v>-9.6171807192485446E-16</v>
      </c>
      <c r="AC262" s="25">
        <f>AC261+AD262*$AA$41</f>
        <v>2.8732449814954977E-15</v>
      </c>
      <c r="AD262" s="27">
        <f>$AC$35*AA261*AC261-$AC$36*AC261</f>
        <v>-7.3492873097356413E-16</v>
      </c>
      <c r="AE262" s="33"/>
      <c r="AF262" s="51">
        <f>AF261+$AG$41</f>
        <v>81.030000000000015</v>
      </c>
      <c r="AG262" s="80">
        <f>AG261+AH262*$AG$41</f>
        <v>6.9270675598862583</v>
      </c>
      <c r="AH262" s="26">
        <f>-$AI$35*AG261*AI261</f>
        <v>-7.0571490538576299E-7</v>
      </c>
      <c r="AI262" s="25">
        <f>AI261+AJ262*$AG$41</f>
        <v>4.2687958133978248E-6</v>
      </c>
      <c r="AJ262" s="27">
        <f>$AI$35*AG261*AI261-$AI$36*AI261</f>
        <v>-1.5744088208585093E-6</v>
      </c>
      <c r="AK262" s="36"/>
      <c r="AL262" s="51">
        <f>AL261+$AM$41</f>
        <v>109.5</v>
      </c>
      <c r="AM262" s="25">
        <f>AM261+AN262*$AM$41</f>
        <v>29.29613875412284</v>
      </c>
      <c r="AN262" s="26">
        <f>-$AO$35*AM261*AO261</f>
        <v>-1.3495999974798007E-3</v>
      </c>
      <c r="AO262" s="25">
        <f>AO261+AP262*$AM$41</f>
        <v>2.3383104475645329E-3</v>
      </c>
      <c r="AP262" s="27">
        <f>$AO$35*AM261*AO261-$AO$36*AO261</f>
        <v>-4.4187279356211104E-4</v>
      </c>
      <c r="AQ262" s="5"/>
      <c r="AR262" s="51">
        <f>AR261+$AS$41</f>
        <v>52.56000000000008</v>
      </c>
      <c r="AS262" s="25">
        <f>AS261+AT262*$AS$41</f>
        <v>3.051639901087261</v>
      </c>
      <c r="AT262" s="26">
        <f>-$AU$35*AS261*AU261</f>
        <v>-4.5972132737840746E-3</v>
      </c>
      <c r="AU262" s="25">
        <f>AU261+AV262*$AS$41</f>
        <v>5.2768265465945707E-2</v>
      </c>
      <c r="AV262" s="27">
        <f>$AU$35*AS261*AU261-$AU$36*AU261</f>
        <v>-2.1466935185977015E-2</v>
      </c>
      <c r="AW262" s="30"/>
      <c r="AX262" s="19">
        <f>AX261+$AS$41</f>
        <v>52.56000000000008</v>
      </c>
      <c r="AY262" s="25">
        <f>AY261+AZ262*$AY$41</f>
        <v>1.4743435342459866E-3</v>
      </c>
      <c r="AZ262" s="26">
        <f>-$BA$35*AY261*BA261</f>
        <v>-7.3807386748835831E-5</v>
      </c>
      <c r="BA262" s="25">
        <f>BA261+BB262*$AY$41</f>
        <v>0.6394840767984904</v>
      </c>
      <c r="BB262" s="27">
        <f>$BA$35*AY261*BA261-$BA$36*BA261</f>
        <v>-0.27556015445328375</v>
      </c>
      <c r="BC262" s="36"/>
      <c r="BD262" s="19">
        <f>BD261+$BE$41</f>
        <v>43.800000000000082</v>
      </c>
      <c r="BE262" s="25">
        <f>BE261+BF262*$BE$41</f>
        <v>1.1403110070022393</v>
      </c>
      <c r="BF262" s="26">
        <f>-$BG$35*BE261*BG261</f>
        <v>-0.57766891500487139</v>
      </c>
      <c r="BG262" s="25">
        <f>BG261+BH262*$BE$41</f>
        <v>7.5263923135799544</v>
      </c>
      <c r="BH262" s="27">
        <f>$BG$35*BE261*BG261-$BG$36*BG261</f>
        <v>-4.9591794124391955</v>
      </c>
      <c r="BI262" s="74"/>
      <c r="BJ262" s="19">
        <f>BJ261+$BK$41</f>
        <v>100.73999999999961</v>
      </c>
      <c r="BK262" s="25">
        <f>BK261+BL262*$BK$41</f>
        <v>11.851928139268507</v>
      </c>
      <c r="BL262" s="26">
        <f>-$BM$35*BK261*BM261</f>
        <v>-14.265593128746541</v>
      </c>
      <c r="BM262" s="25">
        <f>BM261+BN262*$BK$41</f>
        <v>19.191751881294511</v>
      </c>
      <c r="BN262" s="27">
        <f>$BM$35*BK261*BM261-$BM$36*BM261</f>
        <v>2.5548564991513683</v>
      </c>
      <c r="BO262" s="74"/>
      <c r="BP262" s="19">
        <f>BP261+$BK$41</f>
        <v>100.73999999999961</v>
      </c>
      <c r="BQ262" s="25">
        <f>BQ261+BR262*$BQ$41</f>
        <v>11.925891788340298</v>
      </c>
      <c r="BR262" s="26">
        <f>-$BS$35*BQ261*BS261</f>
        <v>-14.985623556720478</v>
      </c>
      <c r="BS262" s="25">
        <f>BS261+BT262*$BQ$41</f>
        <v>21.191655014311497</v>
      </c>
      <c r="BT262" s="27">
        <f>$BS$35*BQ261*BS261-$BS$36*BS261</f>
        <v>1.2952382860085621</v>
      </c>
      <c r="BU262" s="100"/>
      <c r="BV262" s="19">
        <f>BV261+$BK$41</f>
        <v>100.73999999999961</v>
      </c>
      <c r="BW262" s="25">
        <f>BW261+BX262*$BQ$41</f>
        <v>11.925891788340298</v>
      </c>
      <c r="BX262" s="26">
        <f>-$BS$35*BW261*BY261</f>
        <v>-14.985623556720478</v>
      </c>
      <c r="BY262" s="25">
        <f>BY261+BZ262*$BQ$41</f>
        <v>21.191655014311497</v>
      </c>
      <c r="BZ262" s="27">
        <f>$BS$35*BW261*BY261-$BS$36*BY261</f>
        <v>1.2952382860085621</v>
      </c>
      <c r="CA262" s="33"/>
      <c r="CB262" s="21">
        <f>CB261+$AA$41</f>
        <v>197.10000000000076</v>
      </c>
      <c r="CC262" s="64">
        <f>AC265</f>
        <v>1.5432632351349005E-15</v>
      </c>
      <c r="CD262" s="64">
        <f>AI265</f>
        <v>2.9083043636565585E-6</v>
      </c>
      <c r="CE262" s="64">
        <f>AO265</f>
        <v>1.783428924020748E-3</v>
      </c>
      <c r="CF262" s="25">
        <f>AU265</f>
        <v>3.9900620402568934E-2</v>
      </c>
      <c r="CG262" s="63">
        <f>BA265</f>
        <v>0.51109340063785225</v>
      </c>
      <c r="CH262" s="63">
        <f>BG265</f>
        <v>5.1531439967725081</v>
      </c>
      <c r="CI262" s="63">
        <f>BM265</f>
        <v>12.077457923431066</v>
      </c>
      <c r="CJ262" s="63">
        <f>BS265</f>
        <v>20.647257079531109</v>
      </c>
      <c r="CK262" s="64">
        <f>SUM(CC262:CJ262)</f>
        <v>38.430639358003489</v>
      </c>
      <c r="CL262" s="36"/>
    </row>
    <row r="263" spans="2:90" x14ac:dyDescent="0.65">
      <c r="B263" s="45">
        <v>44117</v>
      </c>
      <c r="C263" s="39">
        <f t="shared" si="73"/>
        <v>326</v>
      </c>
      <c r="D263" s="47">
        <v>89673</v>
      </c>
      <c r="E263" s="52">
        <f t="shared" si="75"/>
        <v>3.8469573931654545E-2</v>
      </c>
      <c r="F263" s="39">
        <f t="shared" si="71"/>
        <v>24978</v>
      </c>
      <c r="G263" s="47">
        <v>2331011</v>
      </c>
      <c r="H263" s="47">
        <f t="shared" si="72"/>
        <v>5</v>
      </c>
      <c r="I263" s="47">
        <v>1634</v>
      </c>
      <c r="J263" s="53">
        <f t="shared" si="74"/>
        <v>1.8221761288236146E-2</v>
      </c>
      <c r="Y263" s="48"/>
      <c r="Z263" s="51">
        <f>Z262+$AA$41</f>
        <v>198.00000000000077</v>
      </c>
      <c r="AA263" s="25">
        <f>AA262+AB263*$AA$41</f>
        <v>18.138706446752369</v>
      </c>
      <c r="AB263" s="26">
        <f>-$AC$35*AA262*AC262</f>
        <v>-7.8175420903426915E-16</v>
      </c>
      <c r="AC263" s="25">
        <f>AC262+AD263*$AA$41</f>
        <v>2.3355819376202847E-15</v>
      </c>
      <c r="AD263" s="27">
        <f>$AC$35*AA262*AC262-$AC$36*AC262</f>
        <v>-5.9740338208356978E-16</v>
      </c>
      <c r="AE263" s="33"/>
      <c r="AF263" s="51">
        <f>AF262+$AG$41</f>
        <v>81.40000000000002</v>
      </c>
      <c r="AG263" s="80">
        <f>AG262+AH263*$AG$41</f>
        <v>6.9270673301255172</v>
      </c>
      <c r="AH263" s="26">
        <f>-$AI$35*AG262*AI262</f>
        <v>-6.2097497697409332E-7</v>
      </c>
      <c r="AI263" s="25">
        <f>AI262+AJ263*$AG$41</f>
        <v>3.7562129629283578E-6</v>
      </c>
      <c r="AJ263" s="27">
        <f>$AI$35*AG262*AI262-$AI$36*AI262</f>
        <v>-1.385359055322884E-6</v>
      </c>
      <c r="AK263" s="36"/>
      <c r="AL263" s="51">
        <f>AL262+$AM$41</f>
        <v>110</v>
      </c>
      <c r="AM263" s="25">
        <f>AM262+AN263*$AM$41</f>
        <v>29.29552222291694</v>
      </c>
      <c r="AN263" s="26">
        <f>-$AO$35*AM262*AO262</f>
        <v>-1.2330624117971813E-3</v>
      </c>
      <c r="AO263" s="25">
        <f>AO262+AP263*$AM$41</f>
        <v>2.136432996815537E-3</v>
      </c>
      <c r="AP263" s="27">
        <f>$AO$35*AM262*AO262-$AO$36*AO262</f>
        <v>-4.0375490149799158E-4</v>
      </c>
      <c r="AQ263" s="5"/>
      <c r="AR263" s="51">
        <f>AR262+$AS$41</f>
        <v>52.800000000000082</v>
      </c>
      <c r="AS263" s="25">
        <f>AS262+AT263*$AS$41</f>
        <v>3.0506350754821612</v>
      </c>
      <c r="AT263" s="26">
        <f>-$AU$35*AS262*AU262</f>
        <v>-4.1867733545831671E-3</v>
      </c>
      <c r="AU263" s="25">
        <f>AU262+AV263*$AS$41</f>
        <v>4.807411840072353E-2</v>
      </c>
      <c r="AV263" s="27">
        <f>$AU$35*AS262*AU262-$AU$36*AU262</f>
        <v>-1.9558946105092404E-2</v>
      </c>
      <c r="AW263" s="30"/>
      <c r="AX263" s="19">
        <f>AX262+$AS$41</f>
        <v>52.800000000000082</v>
      </c>
      <c r="AY263" s="25">
        <f>AY262+AZ263*$AY$41</f>
        <v>1.4621245972340872E-3</v>
      </c>
      <c r="AZ263" s="26">
        <f>-$BA$35*AY262*BA262</f>
        <v>-6.7882983399440505E-5</v>
      </c>
      <c r="BA263" s="25">
        <f>BA262+BB263*$AY$41</f>
        <v>0.59345344220601104</v>
      </c>
      <c r="BB263" s="27">
        <f>$BA$35*AY262*BA262-$BA$36*BA262</f>
        <v>-0.25572574773599671</v>
      </c>
      <c r="BC263" s="36"/>
      <c r="BD263" s="19">
        <f>BD262+$BE$41</f>
        <v>44.000000000000085</v>
      </c>
      <c r="BE263" s="25">
        <f>BE262+BF263*$BE$41</f>
        <v>1.0476207846217629</v>
      </c>
      <c r="BF263" s="26">
        <f>-$BG$35*BE262*BG262</f>
        <v>-0.46345111190238264</v>
      </c>
      <c r="BG263" s="25">
        <f>BG262+BH263*$BE$41</f>
        <v>6.6406515351950368</v>
      </c>
      <c r="BH263" s="27">
        <f>$BG$35*BE262*BG262-$BG$36*BG262</f>
        <v>-4.428703891924588</v>
      </c>
      <c r="BI263" s="74"/>
      <c r="BJ263" s="19">
        <f>BJ262+$BK$41</f>
        <v>101.1999999999996</v>
      </c>
      <c r="BK263" s="25">
        <f>BK262+BL263*$BK$41</f>
        <v>7.3527838941090629</v>
      </c>
      <c r="BL263" s="26">
        <f>-$BM$35*BK262*BM262</f>
        <v>-9.7807483590422688</v>
      </c>
      <c r="BM263" s="25">
        <f>BM262+BN263*$BK$41</f>
        <v>17.952562313946896</v>
      </c>
      <c r="BN263" s="27">
        <f>$BM$35*BK262*BM262-$BM$36*BM262</f>
        <v>-2.6938903637991647</v>
      </c>
      <c r="BO263" s="74"/>
      <c r="BP263" s="19">
        <f>BP262+$BK$41</f>
        <v>101.1999999999996</v>
      </c>
      <c r="BQ263" s="25">
        <f>BQ262+BR263*$BQ$41</f>
        <v>10.586426050402753</v>
      </c>
      <c r="BR263" s="26">
        <f>-$BS$35*BQ262*BS262</f>
        <v>-13.394657379375454</v>
      </c>
      <c r="BS263" s="25">
        <f>BS262+BT263*$BQ$41</f>
        <v>21.153663176318794</v>
      </c>
      <c r="BT263" s="27">
        <f>$BS$35*BQ262*BS262-$BS$36*BS262</f>
        <v>-0.3799183799270196</v>
      </c>
      <c r="BU263" s="100"/>
      <c r="BV263" s="19">
        <f>BV262+$BK$41</f>
        <v>101.1999999999996</v>
      </c>
      <c r="BW263" s="25">
        <f>BW262+BX263*$BQ$41</f>
        <v>10.586426050402753</v>
      </c>
      <c r="BX263" s="26">
        <f>-$BS$35*BW262*BY262</f>
        <v>-13.394657379375454</v>
      </c>
      <c r="BY263" s="25">
        <f>BY262+BZ263*$BQ$41</f>
        <v>21.153663176318794</v>
      </c>
      <c r="BZ263" s="27">
        <f>$BS$35*BW262*BY262-$BS$36*BY262</f>
        <v>-0.3799183799270196</v>
      </c>
      <c r="CA263" s="33"/>
      <c r="CB263" s="21">
        <f>CB262+$AA$41</f>
        <v>198.00000000000077</v>
      </c>
      <c r="CC263" s="64">
        <f>AC266</f>
        <v>1.2544763012510175E-15</v>
      </c>
      <c r="CD263" s="64">
        <f>AI266</f>
        <v>2.5590848027434564E-6</v>
      </c>
      <c r="CE263" s="64">
        <f>AO266</f>
        <v>1.6294298338720955E-3</v>
      </c>
      <c r="CF263" s="25">
        <f>AU266</f>
        <v>3.6350464758944663E-2</v>
      </c>
      <c r="CG263" s="63">
        <f>BA266</f>
        <v>0.47430421748869389</v>
      </c>
      <c r="CH263" s="63">
        <f>BG266</f>
        <v>4.5339370582148435</v>
      </c>
      <c r="CI263" s="63">
        <f>BM266</f>
        <v>9.2585952394341628</v>
      </c>
      <c r="CJ263" s="63">
        <f>BS266</f>
        <v>20.219485884238846</v>
      </c>
      <c r="CK263" s="64">
        <f>SUM(CC263:CJ263)</f>
        <v>34.524304853054169</v>
      </c>
      <c r="CL263" s="75">
        <f>P86</f>
        <v>44361</v>
      </c>
    </row>
    <row r="264" spans="2:90" x14ac:dyDescent="0.65">
      <c r="B264" s="45">
        <v>44118</v>
      </c>
      <c r="C264" s="39">
        <f t="shared" si="73"/>
        <v>467</v>
      </c>
      <c r="D264" s="47">
        <v>90140</v>
      </c>
      <c r="E264" s="52">
        <f t="shared" si="75"/>
        <v>3.8321066255822663E-2</v>
      </c>
      <c r="F264" s="39">
        <f t="shared" si="71"/>
        <v>21220</v>
      </c>
      <c r="G264" s="47">
        <v>2352231</v>
      </c>
      <c r="H264" s="47">
        <f t="shared" si="72"/>
        <v>4</v>
      </c>
      <c r="I264" s="47">
        <v>1638</v>
      </c>
      <c r="J264" s="53">
        <f t="shared" si="74"/>
        <v>1.8171732859995564E-2</v>
      </c>
      <c r="Y264" s="48"/>
      <c r="Z264" s="51">
        <f>Z263+$AA$41</f>
        <v>198.90000000000077</v>
      </c>
      <c r="AA264" s="25">
        <f>AA263+AB264*$AA$41</f>
        <v>18.138706446752369</v>
      </c>
      <c r="AB264" s="26">
        <f>-$AC$35*AA263*AC263</f>
        <v>-6.3546652723247171E-16</v>
      </c>
      <c r="AC264" s="25">
        <f>AC263+AD264*$AA$41</f>
        <v>1.8985304150775462E-15</v>
      </c>
      <c r="AD264" s="27">
        <f>$AC$35*AA263*AC263-$AC$36*AC263</f>
        <v>-4.8561280282526501E-16</v>
      </c>
      <c r="AE264" s="33"/>
      <c r="AF264" s="51">
        <f>AF263+$AG$41</f>
        <v>81.770000000000024</v>
      </c>
      <c r="AG264" s="80">
        <f>AG263+AH264*$AG$41</f>
        <v>6.9270671279536904</v>
      </c>
      <c r="AH264" s="26">
        <f>-$AI$35*AG263*AI263</f>
        <v>-5.4641034211039497E-7</v>
      </c>
      <c r="AI264" s="25">
        <f>AI263+AJ264*$AG$41</f>
        <v>3.3051793552559627E-6</v>
      </c>
      <c r="AJ264" s="27">
        <f>$AI$35*AG263*AI263-$AI$36*AI263</f>
        <v>-1.219009750465933E-6</v>
      </c>
      <c r="AK264" s="36"/>
      <c r="AL264" s="51">
        <f>AL263+$AM$41</f>
        <v>110.5</v>
      </c>
      <c r="AM264" s="25">
        <f>AM263+AN264*$AM$41</f>
        <v>29.294958931633918</v>
      </c>
      <c r="AN264" s="26">
        <f>-$AO$35*AM263*AO263</f>
        <v>-1.1265825660476867E-3</v>
      </c>
      <c r="AO264" s="25">
        <f>AO263+AP264*$AM$41</f>
        <v>1.9519727309539425E-3</v>
      </c>
      <c r="AP264" s="27">
        <f>$AO$35*AM263*AO263-$AO$36*AO263</f>
        <v>-3.6892053172318915E-4</v>
      </c>
      <c r="AQ264" s="5"/>
      <c r="AR264" s="51">
        <f>AR263+$AS$41</f>
        <v>53.040000000000084</v>
      </c>
      <c r="AS264" s="25">
        <f>AS263+AT264*$AS$41</f>
        <v>3.0497199383492286</v>
      </c>
      <c r="AT264" s="26">
        <f>-$AU$35*AS263*AU263</f>
        <v>-3.8130713872193685E-3</v>
      </c>
      <c r="AU264" s="25">
        <f>AU263+AV264*$AS$41</f>
        <v>4.3797250746378039E-2</v>
      </c>
      <c r="AV264" s="27">
        <f>$AU$35*AS263*AU263-$AU$36*AU263</f>
        <v>-1.7820281893106221E-2</v>
      </c>
      <c r="AW264" s="30"/>
      <c r="AX264" s="19">
        <f>AX263+$AS$41</f>
        <v>53.040000000000084</v>
      </c>
      <c r="AY264" s="25">
        <f>AY263+AZ264*$AY$41</f>
        <v>1.4508791679719794E-3</v>
      </c>
      <c r="AZ264" s="26">
        <f>-$BA$35*AY263*BA263</f>
        <v>-6.2474607011710548E-5</v>
      </c>
      <c r="BA264" s="25">
        <f>BA263+BB264*$AY$41</f>
        <v>0.55073603979644037</v>
      </c>
      <c r="BB264" s="27">
        <f>$BA$35*AY263*BA263-$BA$36*BA263</f>
        <v>-0.23731890227539273</v>
      </c>
      <c r="BC264" s="36"/>
      <c r="BD264" s="19">
        <f>BD263+$BE$41</f>
        <v>44.200000000000088</v>
      </c>
      <c r="BE264" s="25">
        <f>BE263+BF264*$BE$41</f>
        <v>0.97248643124739487</v>
      </c>
      <c r="BF264" s="26">
        <f>-$BG$35*BE263*BG263</f>
        <v>-0.3756717668718399</v>
      </c>
      <c r="BG264" s="25">
        <f>BG263+BH264*$BE$41</f>
        <v>5.8525011889940499</v>
      </c>
      <c r="BH264" s="27">
        <f>$BG$35*BE263*BG263-$BG$36*BG263</f>
        <v>-3.940751731004934</v>
      </c>
      <c r="BI264" s="74"/>
      <c r="BJ264" s="19">
        <f>BJ263+$BK$41</f>
        <v>101.6599999999996</v>
      </c>
      <c r="BK264" s="25">
        <f>BK263+BL264*$BK$41</f>
        <v>4.741797961738297</v>
      </c>
      <c r="BL264" s="26">
        <f>-$BM$35*BK263*BM263</f>
        <v>-5.6760563747190558</v>
      </c>
      <c r="BM264" s="25">
        <f>BM263+BN264*$BK$41</f>
        <v>15.195732114447539</v>
      </c>
      <c r="BN264" s="27">
        <f>$BM$35*BK263*BM263-$BM$36*BM263</f>
        <v>-5.9931091293464265</v>
      </c>
      <c r="BO264" s="74"/>
      <c r="BP264" s="19">
        <f>BP263+$BK$41</f>
        <v>101.6599999999996</v>
      </c>
      <c r="BQ264" s="25">
        <f>BQ263+BR264*$BQ$41</f>
        <v>9.399535088573252</v>
      </c>
      <c r="BR264" s="26">
        <f>-$BS$35*BQ263*BS263</f>
        <v>-11.868909618295017</v>
      </c>
      <c r="BS264" s="25">
        <f>BS263+BT264*$BQ$41</f>
        <v>20.965566031687572</v>
      </c>
      <c r="BT264" s="27">
        <f>$BS$35*BQ263*BS263-$BS$36*BS263</f>
        <v>-1.8809714463121985</v>
      </c>
      <c r="BU264" s="100"/>
      <c r="BV264" s="19">
        <f>BV263+$BK$41</f>
        <v>101.6599999999996</v>
      </c>
      <c r="BW264" s="25">
        <f>BW263+BX264*$BQ$41</f>
        <v>9.399535088573252</v>
      </c>
      <c r="BX264" s="26">
        <f>-$BS$35*BW263*BY263</f>
        <v>-11.868909618295017</v>
      </c>
      <c r="BY264" s="25">
        <f>BY263+BZ264*$BQ$41</f>
        <v>20.965566031687572</v>
      </c>
      <c r="BZ264" s="27">
        <f>$BS$35*BW263*BY263-$BS$36*BY263</f>
        <v>-1.8809714463121985</v>
      </c>
      <c r="CA264" s="33"/>
      <c r="CB264" s="21">
        <f>CB263+$AA$41</f>
        <v>198.90000000000077</v>
      </c>
      <c r="CC264" s="64">
        <f>AC267</f>
        <v>1.0197293336433766E-15</v>
      </c>
      <c r="CD264" s="64">
        <f>AI267</f>
        <v>2.2517983676049809E-6</v>
      </c>
      <c r="CE264" s="64">
        <f>AO267</f>
        <v>1.4887216699424649E-3</v>
      </c>
      <c r="CF264" s="25">
        <f>AU267</f>
        <v>3.3116011843841012E-2</v>
      </c>
      <c r="CG264" s="63">
        <f>BA267</f>
        <v>0.44016311004959885</v>
      </c>
      <c r="CH264" s="63">
        <f>BG267</f>
        <v>3.9866519551469461</v>
      </c>
      <c r="CI264" s="63">
        <f>BM267</f>
        <v>6.9525540074789394</v>
      </c>
      <c r="CJ264" s="63">
        <f>BS267</f>
        <v>19.702597842304183</v>
      </c>
      <c r="CK264" s="64">
        <f>SUM(CC264:CJ264)</f>
        <v>31.116573900291819</v>
      </c>
      <c r="CL264" s="36"/>
    </row>
    <row r="265" spans="2:90" x14ac:dyDescent="0.65">
      <c r="B265" s="45">
        <v>44119</v>
      </c>
      <c r="C265" s="39">
        <f t="shared" si="73"/>
        <v>570</v>
      </c>
      <c r="D265" s="47">
        <v>90710</v>
      </c>
      <c r="E265" s="52">
        <f t="shared" si="75"/>
        <v>3.8178782428921428E-2</v>
      </c>
      <c r="F265" s="39">
        <f t="shared" si="71"/>
        <v>23696</v>
      </c>
      <c r="G265" s="47">
        <v>2375927</v>
      </c>
      <c r="H265" s="47">
        <f t="shared" si="72"/>
        <v>8</v>
      </c>
      <c r="I265" s="47">
        <v>1646</v>
      </c>
      <c r="J265" s="53">
        <f t="shared" si="74"/>
        <v>1.8145739168779627E-2</v>
      </c>
      <c r="Y265" s="48"/>
      <c r="Z265" s="51">
        <f>Z264+$AA$41</f>
        <v>199.80000000000078</v>
      </c>
      <c r="AA265" s="25">
        <f>AA264+AB265*$AA$41</f>
        <v>18.138706446752369</v>
      </c>
      <c r="AB265" s="26">
        <f>-$AC$35*AA264*AC264</f>
        <v>-5.1655328818983814E-16</v>
      </c>
      <c r="AC265" s="25">
        <f>AC264+AD265*$AA$41</f>
        <v>1.5432632351349005E-15</v>
      </c>
      <c r="AD265" s="27">
        <f>$AC$35*AA264*AC264-$AC$36*AC264</f>
        <v>-3.9474131104738408E-16</v>
      </c>
      <c r="AE265" s="33"/>
      <c r="AF265" s="51">
        <f>AF264+$AG$41</f>
        <v>82.140000000000029</v>
      </c>
      <c r="AG265" s="80">
        <f>AG264+AH265*$AG$41</f>
        <v>6.9270669500579922</v>
      </c>
      <c r="AH265" s="26">
        <f>-$AI$35*AG264*AI264</f>
        <v>-4.8079918453947986E-7</v>
      </c>
      <c r="AI265" s="25">
        <f>AI264+AJ265*$AG$41</f>
        <v>2.9083043636565585E-6</v>
      </c>
      <c r="AJ265" s="27">
        <f>$AI$35*AG264*AI264-$AI$36*AI264</f>
        <v>-1.0726351124308226E-6</v>
      </c>
      <c r="AK265" s="36"/>
      <c r="AL265" s="51">
        <f>AL264+$AM$41</f>
        <v>111</v>
      </c>
      <c r="AM265" s="25">
        <f>AM264+AN265*$AM$41</f>
        <v>29.294444284985016</v>
      </c>
      <c r="AN265" s="26">
        <f>-$AO$35*AM264*AO264</f>
        <v>-1.0292932978013707E-3</v>
      </c>
      <c r="AO265" s="25">
        <f>AO264+AP265*$AM$41</f>
        <v>1.783428924020748E-3</v>
      </c>
      <c r="AP265" s="27">
        <f>$AO$35*AM264*AO264-$AO$36*AO264</f>
        <v>-3.3708761386638895E-4</v>
      </c>
      <c r="AQ265" s="5"/>
      <c r="AR265" s="51">
        <f>AR264+$AS$41</f>
        <v>53.280000000000086</v>
      </c>
      <c r="AS265" s="25">
        <f>AS264+AT265*$AS$41</f>
        <v>3.048886465612429</v>
      </c>
      <c r="AT265" s="26">
        <f>-$AU$35*AS264*AU264</f>
        <v>-3.4728030699988531E-3</v>
      </c>
      <c r="AU265" s="25">
        <f>AU264+AV265*$AS$41</f>
        <v>3.9900620402568934E-2</v>
      </c>
      <c r="AV265" s="27">
        <f>$AU$35*AS264*AU264-$AU$36*AU264</f>
        <v>-1.6235959765871263E-2</v>
      </c>
      <c r="AW265" s="30"/>
      <c r="AX265" s="19">
        <f>AX264+$AS$41</f>
        <v>53.280000000000086</v>
      </c>
      <c r="AY265" s="25">
        <f>AY264+AZ265*$AY$41</f>
        <v>1.4405234612163706E-3</v>
      </c>
      <c r="AZ265" s="26">
        <f>-$BA$35*AY264*BA264</f>
        <v>-5.753170419782704E-5</v>
      </c>
      <c r="BA265" s="25">
        <f>BA264+BB265*$AY$41</f>
        <v>0.51109340063785225</v>
      </c>
      <c r="BB265" s="27">
        <f>$BA$35*AY264*BA264-$BA$36*BA264</f>
        <v>-0.22023688421437831</v>
      </c>
      <c r="BC265" s="36"/>
      <c r="BD265" s="19">
        <f>BD264+$BE$41</f>
        <v>44.400000000000091</v>
      </c>
      <c r="BE265" s="25">
        <f>BE264+BF265*$BE$41</f>
        <v>0.9110184688997105</v>
      </c>
      <c r="BF265" s="26">
        <f>-$BG$35*BE264*BG264</f>
        <v>-0.30733981173842179</v>
      </c>
      <c r="BG265" s="25">
        <f>BG264+BH265*$BE$41</f>
        <v>5.1531439967725081</v>
      </c>
      <c r="BH265" s="27">
        <f>$BG$35*BE264*BG264-$BG$36*BG264</f>
        <v>-3.4967859611077108</v>
      </c>
      <c r="BI265" s="74"/>
      <c r="BJ265" s="19">
        <f>BJ264+$BK$41</f>
        <v>102.11999999999959</v>
      </c>
      <c r="BK265" s="25">
        <f>BK264+BL265*$BK$41</f>
        <v>3.3165482505349564</v>
      </c>
      <c r="BL265" s="26">
        <f>-$BM$35*BK264*BM264</f>
        <v>-3.0983689373985661</v>
      </c>
      <c r="BM265" s="25">
        <f>BM264+BN265*$BK$41</f>
        <v>12.077457923431066</v>
      </c>
      <c r="BN265" s="27">
        <f>$BM$35*BK264*BM264-$BM$36*BM264</f>
        <v>-6.7788569369923337</v>
      </c>
      <c r="BO265" s="74"/>
      <c r="BP265" s="19">
        <f>BP264+$BK$41</f>
        <v>102.11999999999959</v>
      </c>
      <c r="BQ265" s="25">
        <f>BQ264+BR265*$BQ$41</f>
        <v>8.3550822486700245</v>
      </c>
      <c r="BR265" s="26">
        <f>-$BS$35*BQ264*BS264</f>
        <v>-10.444528399032281</v>
      </c>
      <c r="BS265" s="25">
        <f>BS264+BT265*$BQ$41</f>
        <v>20.647257079531109</v>
      </c>
      <c r="BT265" s="27">
        <f>$BS$35*BQ264*BS264-$BS$36*BS264</f>
        <v>-3.1830895215646411</v>
      </c>
      <c r="BU265" s="100"/>
      <c r="BV265" s="19">
        <f>BV264+$BK$41</f>
        <v>102.11999999999959</v>
      </c>
      <c r="BW265" s="25">
        <f>BW264+BX265*$BQ$41</f>
        <v>8.3550822486700245</v>
      </c>
      <c r="BX265" s="26">
        <f>-$BS$35*BW264*BY264</f>
        <v>-10.444528399032281</v>
      </c>
      <c r="BY265" s="25">
        <f>BY264+BZ265*$BQ$41</f>
        <v>20.647257079531109</v>
      </c>
      <c r="BZ265" s="27">
        <f>$BS$35*BW264*BY264-$BS$36*BY264</f>
        <v>-3.1830895215646411</v>
      </c>
      <c r="CA265" s="33"/>
      <c r="CB265" s="21">
        <f>CB264+$AA$41</f>
        <v>199.80000000000078</v>
      </c>
      <c r="CC265" s="64">
        <f>AC268</f>
        <v>8.2890997052378274E-16</v>
      </c>
      <c r="CD265" s="64">
        <f>AI268</f>
        <v>1.9814098683815841E-6</v>
      </c>
      <c r="CE265" s="64">
        <f>AO268</f>
        <v>1.3601584957302093E-3</v>
      </c>
      <c r="CF265" s="25">
        <f>AU268</f>
        <v>3.0169216658231791E-2</v>
      </c>
      <c r="CG265" s="63">
        <f>BA268</f>
        <v>0.40847947900324277</v>
      </c>
      <c r="CH265" s="63">
        <f>BG268</f>
        <v>3.5036150584739261</v>
      </c>
      <c r="CI265" s="63">
        <f>BM268</f>
        <v>5.1573059165482071</v>
      </c>
      <c r="CJ265" s="63">
        <f>BS268</f>
        <v>19.115658180085294</v>
      </c>
      <c r="CK265" s="64">
        <f>SUM(CC265:CJ265)</f>
        <v>28.2165899906745</v>
      </c>
      <c r="CL265" s="36"/>
    </row>
    <row r="266" spans="2:90" x14ac:dyDescent="0.65">
      <c r="B266" s="45">
        <v>44120</v>
      </c>
      <c r="C266" s="39">
        <f t="shared" si="73"/>
        <v>721</v>
      </c>
      <c r="D266" s="47">
        <v>91431</v>
      </c>
      <c r="E266" s="52">
        <f t="shared" si="75"/>
        <v>3.8121537286399977E-2</v>
      </c>
      <c r="F266" s="39">
        <f t="shared" si="71"/>
        <v>22481</v>
      </c>
      <c r="G266" s="47">
        <v>2398408</v>
      </c>
      <c r="H266" s="47">
        <f t="shared" si="72"/>
        <v>4</v>
      </c>
      <c r="I266" s="47">
        <v>1650</v>
      </c>
      <c r="J266" s="53">
        <f t="shared" si="74"/>
        <v>1.8046395642615742E-2</v>
      </c>
      <c r="Y266" s="48"/>
      <c r="Z266" s="51">
        <f>Z265+$AA$41</f>
        <v>200.70000000000078</v>
      </c>
      <c r="AA266" s="25">
        <f>AA265+AB266*$AA$41</f>
        <v>18.138706446752369</v>
      </c>
      <c r="AB266" s="26">
        <f>-$AC$35*AA265*AC265</f>
        <v>-4.1989198188266008E-16</v>
      </c>
      <c r="AC266" s="25">
        <f>AC265+AD266*$AA$41</f>
        <v>1.2544763012510175E-15</v>
      </c>
      <c r="AD266" s="27">
        <f>$AC$35*AA265*AC265-$AC$36*AC265</f>
        <v>-3.2087437098209212E-16</v>
      </c>
      <c r="AE266" s="33"/>
      <c r="AF266" s="51">
        <f>AF265+$AG$41</f>
        <v>82.510000000000034</v>
      </c>
      <c r="AG266" s="80">
        <f>AG265+AH266*$AG$41</f>
        <v>6.9270667935234247</v>
      </c>
      <c r="AH266" s="26">
        <f>-$AI$35*AG265*AI265</f>
        <v>-4.2306639980209055E-7</v>
      </c>
      <c r="AI266" s="25">
        <f>AI265+AJ266*$AG$41</f>
        <v>2.5590848027434564E-6</v>
      </c>
      <c r="AJ266" s="27">
        <f>$AI$35*AG265*AI265-$AI$36*AI265</f>
        <v>-9.4383665111649195E-7</v>
      </c>
      <c r="AK266" s="36"/>
      <c r="AL266" s="51">
        <f>AL265+$AM$41</f>
        <v>111.5</v>
      </c>
      <c r="AM266" s="25">
        <f>AM265+AN266*$AM$41</f>
        <v>29.293974083951756</v>
      </c>
      <c r="AN266" s="26">
        <f>-$AO$35*AM265*AO265</f>
        <v>-9.4040206651721829E-4</v>
      </c>
      <c r="AO266" s="25">
        <f>AO265+AP266*$AM$41</f>
        <v>1.6294298338720955E-3</v>
      </c>
      <c r="AP266" s="27">
        <f>$AO$35*AM265*AO265-$AO$36*AO265</f>
        <v>-3.0799818029730516E-4</v>
      </c>
      <c r="AQ266" s="5"/>
      <c r="AR266" s="51">
        <f>AR265+$AS$41</f>
        <v>53.520000000000088</v>
      </c>
      <c r="AS266" s="25">
        <f>AS265+AT266*$AS$41</f>
        <v>3.0481273542525757</v>
      </c>
      <c r="AT266" s="26">
        <f>-$AU$35*AS265*AU265</f>
        <v>-3.162963999388221E-3</v>
      </c>
      <c r="AU266" s="25">
        <f>AU265+AV266*$AS$41</f>
        <v>3.6350464758944663E-2</v>
      </c>
      <c r="AV266" s="27">
        <f>$AU$35*AS265*AU265-$AU$36*AU265</f>
        <v>-1.4792315181767801E-2</v>
      </c>
      <c r="AW266" s="30"/>
      <c r="AX266" s="19">
        <f>AX265+$AS$41</f>
        <v>53.520000000000088</v>
      </c>
      <c r="AY266" s="25">
        <f>AY265+AZ266*$AY$41</f>
        <v>1.4309817644493584E-3</v>
      </c>
      <c r="AZ266" s="26">
        <f>-$BA$35*AY265*BA265</f>
        <v>-5.3009426483401248E-5</v>
      </c>
      <c r="BA266" s="25">
        <f>BA265+BB266*$AY$41</f>
        <v>0.47430421748869389</v>
      </c>
      <c r="BB266" s="27">
        <f>$BA$35*AY265*BA265-$BA$36*BA265</f>
        <v>-0.20438435082865752</v>
      </c>
      <c r="BC266" s="36"/>
      <c r="BD266" s="19">
        <f>BD265+$BE$41</f>
        <v>44.600000000000094</v>
      </c>
      <c r="BE266" s="25">
        <f>BE265+BF266*$BE$41</f>
        <v>0.8603166878769487</v>
      </c>
      <c r="BF266" s="26">
        <f>-$BG$35*BE265*BG265</f>
        <v>-0.25350890511380897</v>
      </c>
      <c r="BG266" s="25">
        <f>BG265+BH266*$BE$41</f>
        <v>4.5339370582148435</v>
      </c>
      <c r="BH266" s="27">
        <f>$BG$35*BE265*BG265-$BG$36*BG265</f>
        <v>-3.0960346927883213</v>
      </c>
      <c r="BI266" s="74"/>
      <c r="BJ266" s="19">
        <f>BJ265+$BK$41</f>
        <v>102.57999999999959</v>
      </c>
      <c r="BK266" s="25">
        <f>BK265+BL266*$BK$41</f>
        <v>2.5242510154259694</v>
      </c>
      <c r="BL266" s="26">
        <f>-$BM$35*BK265*BM265</f>
        <v>-1.7223852937151884</v>
      </c>
      <c r="BM266" s="25">
        <f>BM265+BN266*$BK$41</f>
        <v>9.2585952394341628</v>
      </c>
      <c r="BN266" s="27">
        <f>$BM$35*BK265*BM265-$BM$36*BM265</f>
        <v>-6.1279623565150052</v>
      </c>
      <c r="BO266" s="74"/>
      <c r="BP266" s="19">
        <f>BP265+$BK$41</f>
        <v>102.57999999999959</v>
      </c>
      <c r="BQ266" s="25">
        <f>BQ265+BR266*$BQ$41</f>
        <v>7.4407817337927646</v>
      </c>
      <c r="BR266" s="26">
        <f>-$BS$35*BQ265*BS265</f>
        <v>-9.143005148772593</v>
      </c>
      <c r="BS266" s="25">
        <f>BS265+BT266*$BQ$41</f>
        <v>20.219485884238846</v>
      </c>
      <c r="BT266" s="27">
        <f>$BS$35*BQ265*BS265-$BS$36*BS265</f>
        <v>-4.277711952922628</v>
      </c>
      <c r="BU266" s="100"/>
      <c r="BV266" s="19">
        <f>BV265+$BK$41</f>
        <v>102.57999999999959</v>
      </c>
      <c r="BW266" s="25">
        <f>BW265+BX266*$BQ$41</f>
        <v>7.4407817337927646</v>
      </c>
      <c r="BX266" s="26">
        <f>-$BS$35*BW265*BY265</f>
        <v>-9.143005148772593</v>
      </c>
      <c r="BY266" s="25">
        <f>BY265+BZ266*$BQ$41</f>
        <v>20.219485884238846</v>
      </c>
      <c r="BZ266" s="27">
        <f>$BS$35*BW265*BY265-$BS$36*BY265</f>
        <v>-4.277711952922628</v>
      </c>
      <c r="CA266" s="33"/>
      <c r="CB266" s="21">
        <f>CB265+$AA$41</f>
        <v>200.70000000000078</v>
      </c>
      <c r="CC266" s="64">
        <f>AC269</f>
        <v>6.7379815071008887E-16</v>
      </c>
      <c r="CD266" s="64">
        <f>AI269</f>
        <v>1.7434887238567096E-6</v>
      </c>
      <c r="CE266" s="64">
        <f>AO269</f>
        <v>1.2426929882879926E-3</v>
      </c>
      <c r="CF266" s="25">
        <f>AU269</f>
        <v>2.7484520543157979E-2</v>
      </c>
      <c r="CG266" s="63">
        <f>BA269</f>
        <v>0.37907644246588518</v>
      </c>
      <c r="CH266" s="63">
        <f>BG269</f>
        <v>3.0777716377539943</v>
      </c>
      <c r="CI266" s="63">
        <f>BM269</f>
        <v>3.7966894035675818</v>
      </c>
      <c r="CJ266" s="63">
        <f>BS269</f>
        <v>18.475919650621019</v>
      </c>
      <c r="CK266" s="64">
        <f>SUM(CC266:CJ266)</f>
        <v>25.758186091428652</v>
      </c>
      <c r="CL266" s="75">
        <f>P87</f>
        <v>44368</v>
      </c>
    </row>
    <row r="267" spans="2:90" x14ac:dyDescent="0.65">
      <c r="B267" s="45">
        <v>44121</v>
      </c>
      <c r="C267" s="39">
        <f t="shared" si="73"/>
        <v>632</v>
      </c>
      <c r="D267" s="47">
        <v>92063</v>
      </c>
      <c r="E267" s="52">
        <f t="shared" si="75"/>
        <v>3.802617301716657E-2</v>
      </c>
      <c r="F267" s="39">
        <f t="shared" ref="F267:F284" si="76">IF(G267="","",G267-G266)</f>
        <v>22635</v>
      </c>
      <c r="G267" s="47">
        <v>2421043</v>
      </c>
      <c r="H267" s="47">
        <f t="shared" si="72"/>
        <v>11</v>
      </c>
      <c r="I267" s="47">
        <v>1661</v>
      </c>
      <c r="J267" s="53">
        <f t="shared" si="74"/>
        <v>1.8041992983065944E-2</v>
      </c>
      <c r="Y267" s="48"/>
      <c r="Z267" s="51">
        <f>Z266+$AA$41</f>
        <v>201.60000000000079</v>
      </c>
      <c r="AA267" s="25">
        <f>AA266+AB267*$AA$41</f>
        <v>18.138706446752369</v>
      </c>
      <c r="AB267" s="26">
        <f>-$AC$35*AA266*AC266</f>
        <v>-3.4131866059199848E-16</v>
      </c>
      <c r="AC267" s="25">
        <f>AC266+AD267*$AA$41</f>
        <v>1.0197293336433766E-15</v>
      </c>
      <c r="AD267" s="27">
        <f>$AC$35*AA266*AC266-$AC$36*AC266</f>
        <v>-2.608299640084899E-16</v>
      </c>
      <c r="AE267" s="33"/>
      <c r="AF267" s="51">
        <f>AF266+$AG$41</f>
        <v>82.880000000000038</v>
      </c>
      <c r="AG267" s="80">
        <f>AG266+AH267*$AG$41</f>
        <v>6.9270666557850129</v>
      </c>
      <c r="AH267" s="26">
        <f>-$AI$35*AG266*AI266</f>
        <v>-3.722659785367875E-7</v>
      </c>
      <c r="AI267" s="25">
        <f>AI266+AJ267*$AG$41</f>
        <v>2.2517983676049809E-6</v>
      </c>
      <c r="AJ267" s="27">
        <f>$AI$35*AG266*AI266-$AI$36*AI266</f>
        <v>-8.3050387875263686E-7</v>
      </c>
      <c r="AK267" s="36"/>
      <c r="AL267" s="51">
        <f>AL266+$AM$41</f>
        <v>112</v>
      </c>
      <c r="AM267" s="25">
        <f>AM266+AN267*$AM$41</f>
        <v>29.293544491673831</v>
      </c>
      <c r="AN267" s="26">
        <f>-$AO$35*AM266*AO266</f>
        <v>-8.5918455585120559E-4</v>
      </c>
      <c r="AO267" s="25">
        <f>AO266+AP267*$AM$41</f>
        <v>1.4887216699424649E-3</v>
      </c>
      <c r="AP267" s="27">
        <f>$AO$35*AM266*AO266-$AO$36*AO266</f>
        <v>-2.8141632785926105E-4</v>
      </c>
      <c r="AQ267" s="5"/>
      <c r="AR267" s="51">
        <f>AR266+$AS$41</f>
        <v>53.76000000000009</v>
      </c>
      <c r="AS267" s="25">
        <f>AS266+AT267*$AS$41</f>
        <v>3.0474359569737133</v>
      </c>
      <c r="AT267" s="26">
        <f>-$AU$35*AS266*AU266</f>
        <v>-2.8808219952598706E-3</v>
      </c>
      <c r="AU267" s="25">
        <f>AU266+AV267*$AS$41</f>
        <v>3.3116011843841012E-2</v>
      </c>
      <c r="AV267" s="27">
        <f>$AU$35*AS266*AU266-$AU$36*AU266</f>
        <v>-1.3476887146265229E-2</v>
      </c>
      <c r="AW267" s="30"/>
      <c r="AX267" s="19">
        <f>AX266+$AS$41</f>
        <v>53.76000000000009</v>
      </c>
      <c r="AY267" s="25">
        <f>AY266+AZ267*$AY$41</f>
        <v>1.4221855443584388E-3</v>
      </c>
      <c r="AZ267" s="26">
        <f>-$BA$35*AY266*BA266</f>
        <v>-4.8867889393997528E-5</v>
      </c>
      <c r="BA267" s="25">
        <f>BA266+BB267*$AY$41</f>
        <v>0.44016311004959885</v>
      </c>
      <c r="BB267" s="27">
        <f>$BA$35*AY266*BA266-$BA$36*BA266</f>
        <v>-0.18967281910608355</v>
      </c>
      <c r="BC267" s="36"/>
      <c r="BD267" s="19">
        <f>BD266+$BE$41</f>
        <v>44.800000000000097</v>
      </c>
      <c r="BE267" s="25">
        <f>BE266+BF267*$BE$41</f>
        <v>0.81818997337691646</v>
      </c>
      <c r="BF267" s="26">
        <f>-$BG$35*BE266*BG266</f>
        <v>-0.21063357250016132</v>
      </c>
      <c r="BG267" s="25">
        <f>BG266+BH267*$BE$41</f>
        <v>3.9866519551469461</v>
      </c>
      <c r="BH267" s="27">
        <f>$BG$35*BE266*BG266-$BG$36*BG266</f>
        <v>-2.7364255153394872</v>
      </c>
      <c r="BI267" s="74"/>
      <c r="BJ267" s="19">
        <f>BJ266+$BK$41</f>
        <v>103.03999999999958</v>
      </c>
      <c r="BK267" s="25">
        <f>BK266+BL267*$BK$41</f>
        <v>2.061972270790378</v>
      </c>
      <c r="BL267" s="26">
        <f>-$BM$35*BK266*BM266</f>
        <v>-1.0049537926860683</v>
      </c>
      <c r="BM267" s="25">
        <f>BM266+BN267*$BK$41</f>
        <v>6.9525540074789394</v>
      </c>
      <c r="BN267" s="27">
        <f>$BM$35*BK266*BM266-$BM$36*BM266</f>
        <v>-5.0131331129461376</v>
      </c>
      <c r="BO267" s="74"/>
      <c r="BP267" s="19">
        <f>BP266+$BK$41</f>
        <v>103.03999999999958</v>
      </c>
      <c r="BQ267" s="25">
        <f>BQ266+BR267*$BQ$41</f>
        <v>6.6434031932519018</v>
      </c>
      <c r="BR267" s="26">
        <f>-$BS$35*BQ266*BS266</f>
        <v>-7.9737854054086279</v>
      </c>
      <c r="BS267" s="25">
        <f>BS266+BT267*$BQ$41</f>
        <v>19.702597842304183</v>
      </c>
      <c r="BT267" s="27">
        <f>$BS$35*BQ266*BS266-$BS$36*BS266</f>
        <v>-5.168880419346622</v>
      </c>
      <c r="BU267" s="100"/>
      <c r="BV267" s="19">
        <f>BV266+$BK$41</f>
        <v>103.03999999999958</v>
      </c>
      <c r="BW267" s="25">
        <f>BW266+BX267*$BQ$41</f>
        <v>6.6434031932519018</v>
      </c>
      <c r="BX267" s="26">
        <f>-$BS$35*BW266*BY266</f>
        <v>-7.9737854054086279</v>
      </c>
      <c r="BY267" s="25">
        <f>BY266+BZ267*$BQ$41</f>
        <v>19.702597842304183</v>
      </c>
      <c r="BZ267" s="27">
        <f>$BS$35*BW266*BY266-$BS$36*BY266</f>
        <v>-5.168880419346622</v>
      </c>
      <c r="CA267" s="33"/>
      <c r="CB267" s="21">
        <f>CB266+$AA$41</f>
        <v>201.60000000000079</v>
      </c>
      <c r="CC267" s="64">
        <f>AC270</f>
        <v>5.4771201221461183E-16</v>
      </c>
      <c r="CD267" s="64">
        <f>AI270</f>
        <v>1.534136362122683E-6</v>
      </c>
      <c r="CE267" s="64">
        <f>AO270</f>
        <v>1.1353679832146724E-3</v>
      </c>
      <c r="CF267" s="25">
        <f>AU270</f>
        <v>2.5038631605011179E-2</v>
      </c>
      <c r="CG267" s="63">
        <f>BA270</f>
        <v>0.35178984893073539</v>
      </c>
      <c r="CH267" s="63">
        <f>BG270</f>
        <v>2.7027021495365244</v>
      </c>
      <c r="CI267" s="63">
        <f>BM270</f>
        <v>2.7814107582945162</v>
      </c>
      <c r="CJ267" s="63">
        <f>BS270</f>
        <v>17.798565500933208</v>
      </c>
      <c r="CK267" s="64">
        <f>SUM(CC267:CJ267)</f>
        <v>23.660643791419574</v>
      </c>
      <c r="CL267" s="36"/>
    </row>
    <row r="268" spans="2:90" x14ac:dyDescent="0.65">
      <c r="B268" s="45">
        <v>44122</v>
      </c>
      <c r="C268" s="39">
        <f t="shared" si="73"/>
        <v>593</v>
      </c>
      <c r="D268" s="47">
        <v>92656</v>
      </c>
      <c r="E268" s="52">
        <f t="shared" si="75"/>
        <v>3.8072618869071956E-2</v>
      </c>
      <c r="F268" s="39">
        <f t="shared" si="76"/>
        <v>12622</v>
      </c>
      <c r="G268" s="47">
        <v>2433665</v>
      </c>
      <c r="H268" s="47">
        <f t="shared" si="72"/>
        <v>9</v>
      </c>
      <c r="I268" s="47">
        <v>1670</v>
      </c>
      <c r="J268" s="53">
        <f t="shared" si="74"/>
        <v>1.8023657399412883E-2</v>
      </c>
      <c r="Y268" s="48"/>
      <c r="Z268" s="51">
        <f>Z267+$AA$41</f>
        <v>202.5000000000008</v>
      </c>
      <c r="AA268" s="25">
        <f>AA267+AB268*$AA$41</f>
        <v>18.138706446752369</v>
      </c>
      <c r="AB268" s="26">
        <f>-$AC$35*AA267*AC267</f>
        <v>-2.7744856557149419E-16</v>
      </c>
      <c r="AC268" s="25">
        <f>AC267+AD268*$AA$41</f>
        <v>8.2890997052378274E-16</v>
      </c>
      <c r="AD268" s="27">
        <f>$AC$35*AA267*AC267-$AC$36*AC267</f>
        <v>-2.1202151457732652E-16</v>
      </c>
      <c r="AE268" s="33"/>
      <c r="AF268" s="51">
        <f>AF267+$AG$41</f>
        <v>83.250000000000043</v>
      </c>
      <c r="AG268" s="80">
        <f>AG267+AH268*$AG$41</f>
        <v>6.9270665345857756</v>
      </c>
      <c r="AH268" s="26">
        <f>-$AI$35*AG267*AI267</f>
        <v>-3.2756550514353933E-7</v>
      </c>
      <c r="AI268" s="25">
        <f>AI267+AJ268*$AG$41</f>
        <v>1.9814098683815841E-6</v>
      </c>
      <c r="AJ268" s="27">
        <f>$AI$35*AG267*AI267-$AI$36*AI267</f>
        <v>-7.3077972763080153E-7</v>
      </c>
      <c r="AK268" s="36"/>
      <c r="AL268" s="51">
        <f>AL267+$AM$41</f>
        <v>112.5</v>
      </c>
      <c r="AM268" s="25">
        <f>AM267+AN268*$AM$41</f>
        <v>29.293152002263565</v>
      </c>
      <c r="AN268" s="26">
        <f>-$AO$35*AM267*AO267</f>
        <v>-7.8497882053521408E-4</v>
      </c>
      <c r="AO268" s="25">
        <f>AO267+AP268*$AM$41</f>
        <v>1.3601584957302093E-3</v>
      </c>
      <c r="AP268" s="27">
        <f>$AO$35*AM267*AO267-$AO$36*AO267</f>
        <v>-2.5712634842451124E-4</v>
      </c>
      <c r="AQ268" s="5"/>
      <c r="AR268" s="51">
        <f>AR267+$AS$41</f>
        <v>54.000000000000092</v>
      </c>
      <c r="AS268" s="25">
        <f>AS267+AT268*$AS$41</f>
        <v>3.0468062228801878</v>
      </c>
      <c r="AT268" s="26">
        <f>-$AU$35*AS267*AU267</f>
        <v>-2.6238920563566998E-3</v>
      </c>
      <c r="AU268" s="25">
        <f>AU267+AV268*$AS$41</f>
        <v>3.0169216658231791E-2</v>
      </c>
      <c r="AV268" s="27">
        <f>$AU$35*AS267*AU267-$AU$36*AU267</f>
        <v>-1.2278313273371757E-2</v>
      </c>
      <c r="AW268" s="30"/>
      <c r="AX268" s="19">
        <f>AX267+$AS$41</f>
        <v>54.000000000000092</v>
      </c>
      <c r="AY268" s="25">
        <f>AY267+AZ268*$AY$41</f>
        <v>1.4140726671433887E-3</v>
      </c>
      <c r="AZ268" s="26">
        <f>-$BA$35*AY267*BA267</f>
        <v>-4.5071540083612235E-5</v>
      </c>
      <c r="BA268" s="25">
        <f>BA267+BB268*$AY$41</f>
        <v>0.40847947900324277</v>
      </c>
      <c r="BB268" s="27">
        <f>$BA$35*AY267*BA267-$BA$36*BA267</f>
        <v>-0.17602017247975593</v>
      </c>
      <c r="BC268" s="36"/>
      <c r="BD268" s="19">
        <f>BD267+$BE$41</f>
        <v>45.000000000000099</v>
      </c>
      <c r="BE268" s="25">
        <f>BE267+BF268*$BE$41</f>
        <v>0.78296211588083353</v>
      </c>
      <c r="BF268" s="26">
        <f>-$BG$35*BE267*BG267</f>
        <v>-0.17613928748041444</v>
      </c>
      <c r="BG268" s="25">
        <f>BG267+BH268*$BE$41</f>
        <v>3.5036150584739261</v>
      </c>
      <c r="BH268" s="27">
        <f>$BG$35*BE267*BG267-$BG$36*BG267</f>
        <v>-2.4151844833651004</v>
      </c>
      <c r="BI268" s="74"/>
      <c r="BJ268" s="19">
        <f>BJ267+$BK$41</f>
        <v>103.49999999999957</v>
      </c>
      <c r="BK268" s="25">
        <f>BK267+BL268*$BK$41</f>
        <v>1.7784067134849069</v>
      </c>
      <c r="BL268" s="26">
        <f>-$BM$35*BK267*BM267</f>
        <v>-0.61644686370754587</v>
      </c>
      <c r="BM268" s="25">
        <f>BM267+BN268*$BK$41</f>
        <v>5.1573059165482071</v>
      </c>
      <c r="BN268" s="27">
        <f>$BM$35*BK267*BM267-$BM$36*BM267</f>
        <v>-3.9027132411537653</v>
      </c>
      <c r="BO268" s="74"/>
      <c r="BP268" s="19">
        <f>BP267+$BK$41</f>
        <v>103.49999999999957</v>
      </c>
      <c r="BQ268" s="25">
        <f>BQ267+BR268*$BQ$41</f>
        <v>5.9496739957210174</v>
      </c>
      <c r="BR268" s="26">
        <f>-$BS$35*BQ267*BS267</f>
        <v>-6.9372919753088462</v>
      </c>
      <c r="BS268" s="25">
        <f>BS267+BT268*$BQ$41</f>
        <v>19.115658180085294</v>
      </c>
      <c r="BT268" s="27">
        <f>$BS$35*BQ267*BS267-$BS$36*BS267</f>
        <v>-5.8693966221888738</v>
      </c>
      <c r="BU268" s="100"/>
      <c r="BV268" s="19">
        <f>BV267+$BK$41</f>
        <v>103.49999999999957</v>
      </c>
      <c r="BW268" s="25">
        <f>BW267+BX268*$BQ$41</f>
        <v>5.9496739957210174</v>
      </c>
      <c r="BX268" s="26">
        <f>-$BS$35*BW267*BY267</f>
        <v>-6.9372919753088462</v>
      </c>
      <c r="BY268" s="25">
        <f>BY267+BZ268*$BQ$41</f>
        <v>19.115658180085294</v>
      </c>
      <c r="BZ268" s="27">
        <f>$BS$35*BW267*BY267-$BS$36*BY267</f>
        <v>-5.8693966221888738</v>
      </c>
      <c r="CA268" s="33"/>
      <c r="CB268" s="21">
        <f>CB267+$AA$41</f>
        <v>202.5000000000008</v>
      </c>
      <c r="CC268" s="64">
        <f>AC271</f>
        <v>4.4522005293133155E-16</v>
      </c>
      <c r="CD268" s="64">
        <f>AI271</f>
        <v>1.349922338717796E-6</v>
      </c>
      <c r="CE268" s="64">
        <f>AO271</f>
        <v>1.0373087394045361E-3</v>
      </c>
      <c r="CF268" s="25">
        <f>AU271</f>
        <v>2.2810324386146427E-2</v>
      </c>
      <c r="CG268" s="63">
        <f>BA271</f>
        <v>0.32646736120735753</v>
      </c>
      <c r="CH268" s="63">
        <f>BG271</f>
        <v>2.3726091991148097</v>
      </c>
      <c r="CI268" s="63">
        <f>BM271</f>
        <v>2.0310311745927869</v>
      </c>
      <c r="CJ268" s="63">
        <f>BS271</f>
        <v>17.096653526154533</v>
      </c>
      <c r="CK268" s="64">
        <f>SUM(CC268:CJ268)</f>
        <v>21.850610244117377</v>
      </c>
      <c r="CL268" s="36"/>
    </row>
    <row r="269" spans="2:90" x14ac:dyDescent="0.65">
      <c r="B269" s="45">
        <v>44123</v>
      </c>
      <c r="C269" s="39">
        <f t="shared" si="73"/>
        <v>561</v>
      </c>
      <c r="D269" s="47">
        <v>93217</v>
      </c>
      <c r="E269" s="52">
        <f t="shared" si="75"/>
        <v>3.8185691170145218E-2</v>
      </c>
      <c r="F269" s="39">
        <f t="shared" si="76"/>
        <v>7485</v>
      </c>
      <c r="G269" s="47">
        <v>2441150</v>
      </c>
      <c r="H269" s="47">
        <f t="shared" si="72"/>
        <v>4</v>
      </c>
      <c r="I269" s="47">
        <v>1674</v>
      </c>
      <c r="J269" s="53">
        <f t="shared" si="74"/>
        <v>1.7958097771865647E-2</v>
      </c>
      <c r="Y269" s="48"/>
      <c r="Z269" s="51">
        <f>Z268+$AA$41</f>
        <v>203.4000000000008</v>
      </c>
      <c r="AA269" s="25">
        <f>AA268+AB269*$AA$41</f>
        <v>18.138706446752369</v>
      </c>
      <c r="AB269" s="26">
        <f>-$AC$35*AA268*AC268</f>
        <v>-2.2553031939175583E-16</v>
      </c>
      <c r="AC269" s="25">
        <f>AC268+AD269*$AA$41</f>
        <v>6.7379815071008887E-16</v>
      </c>
      <c r="AD269" s="27">
        <f>$AC$35*AA268*AC268-$AC$36*AC268</f>
        <v>-1.7234646645965988E-16</v>
      </c>
      <c r="AE269" s="33"/>
      <c r="AF269" s="51">
        <f>AF268+$AG$41</f>
        <v>83.620000000000047</v>
      </c>
      <c r="AG269" s="80">
        <f>AG268+AH269*$AG$41</f>
        <v>6.927066427939744</v>
      </c>
      <c r="AH269" s="26">
        <f>-$AI$35*AG268*AI268</f>
        <v>-2.8823251780184565E-7</v>
      </c>
      <c r="AI269" s="25">
        <f>AI268+AJ269*$AG$41</f>
        <v>1.7434887238567096E-6</v>
      </c>
      <c r="AJ269" s="27">
        <f>$AI$35*AG268*AI268-$AI$36*AI268</f>
        <v>-6.4303012033749882E-7</v>
      </c>
      <c r="AK269" s="36"/>
      <c r="AL269" s="51">
        <f>AL268+$AM$41</f>
        <v>113</v>
      </c>
      <c r="AM269" s="25">
        <f>AM268+AN269*$AM$41</f>
        <v>29.292793412297502</v>
      </c>
      <c r="AN269" s="26">
        <f>-$AO$35*AM268*AO268</f>
        <v>-7.1717993212671314E-4</v>
      </c>
      <c r="AO269" s="25">
        <f>AO268+AP269*$AM$41</f>
        <v>1.2426929882879926E-3</v>
      </c>
      <c r="AP269" s="27">
        <f>$AO$35*AM268*AO268-$AO$36*AO268</f>
        <v>-2.3493101488443328E-4</v>
      </c>
      <c r="AQ269" s="5"/>
      <c r="AR269" s="51">
        <f>AR268+$AS$41</f>
        <v>54.240000000000094</v>
      </c>
      <c r="AS269" s="25">
        <f>AS268+AT269*$AS$41</f>
        <v>3.0462326435961726</v>
      </c>
      <c r="AT269" s="26">
        <f>-$AU$35*AS268*AU268</f>
        <v>-2.3899136833967524E-3</v>
      </c>
      <c r="AU269" s="25">
        <f>AU268+AV269*$AS$41</f>
        <v>2.7484520543157979E-2</v>
      </c>
      <c r="AV269" s="27">
        <f>$AU$35*AS268*AU268-$AU$36*AU268</f>
        <v>-1.1186233812807552E-2</v>
      </c>
      <c r="AW269" s="30"/>
      <c r="AX269" s="19">
        <f>AX268+$AS$41</f>
        <v>54.240000000000094</v>
      </c>
      <c r="AY269" s="25">
        <f>AY268+AZ269*$AY$41</f>
        <v>1.4065867162675256E-3</v>
      </c>
      <c r="AZ269" s="26">
        <f>-$BA$35*AY268*BA268</f>
        <v>-4.1588615977016927E-5</v>
      </c>
      <c r="BA269" s="25">
        <f>BA268+BB269*$AY$41</f>
        <v>0.37907644246588518</v>
      </c>
      <c r="BB269" s="27">
        <f>$BA$35*AY268*BA268-$BA$36*BA268</f>
        <v>-0.1633502029853201</v>
      </c>
      <c r="BC269" s="36"/>
      <c r="BD269" s="19">
        <f>BD268+$BE$41</f>
        <v>45.200000000000102</v>
      </c>
      <c r="BE269" s="25">
        <f>BE268+BF269*$BE$41</f>
        <v>0.75333557899915482</v>
      </c>
      <c r="BF269" s="26">
        <f>-$BG$35*BE268*BG268</f>
        <v>-0.14813268440839356</v>
      </c>
      <c r="BG269" s="25">
        <f>BG268+BH269*$BE$41</f>
        <v>3.0777716377539943</v>
      </c>
      <c r="BH269" s="27">
        <f>$BG$35*BE268*BG268-$BG$36*BG268</f>
        <v>-2.1292171035996588</v>
      </c>
      <c r="BI269" s="74"/>
      <c r="BJ269" s="19">
        <f>BJ268+$BK$41</f>
        <v>103.95999999999957</v>
      </c>
      <c r="BK269" s="25">
        <f>BK268+BL269*$BK$41</f>
        <v>1.5969887574176183</v>
      </c>
      <c r="BL269" s="26">
        <f>-$BM$35*BK268*BM268</f>
        <v>-0.39438686101584475</v>
      </c>
      <c r="BM269" s="25">
        <f>BM268+BN269*$BK$41</f>
        <v>3.7966894035675818</v>
      </c>
      <c r="BN269" s="27">
        <f>$BM$35*BK268*BM268-$BM$36*BM268</f>
        <v>-2.9578619847404899</v>
      </c>
      <c r="BO269" s="74"/>
      <c r="BP269" s="19">
        <f>BP268+$BK$41</f>
        <v>103.95999999999957</v>
      </c>
      <c r="BQ269" s="25">
        <f>BQ268+BR269*$BQ$41</f>
        <v>5.3468947434797478</v>
      </c>
      <c r="BR269" s="26">
        <f>-$BS$35*BQ268*BS268</f>
        <v>-6.0277925224126969</v>
      </c>
      <c r="BS269" s="25">
        <f>BS268+BT269*$BQ$41</f>
        <v>18.475919650621019</v>
      </c>
      <c r="BT269" s="27">
        <f>$BS$35*BQ268*BS268-$BS$36*BS268</f>
        <v>-6.3973852946427447</v>
      </c>
      <c r="BU269" s="100"/>
      <c r="BV269" s="19">
        <f>BV268+$BK$41</f>
        <v>103.95999999999957</v>
      </c>
      <c r="BW269" s="25">
        <f>BW268+BX269*$BQ$41</f>
        <v>5.3468947434797478</v>
      </c>
      <c r="BX269" s="26">
        <f>-$BS$35*BW268*BY268</f>
        <v>-6.0277925224126969</v>
      </c>
      <c r="BY269" s="25">
        <f>BY268+BZ269*$BQ$41</f>
        <v>18.475919650621019</v>
      </c>
      <c r="BZ269" s="27">
        <f>$BS$35*BW268*BY268-$BS$36*BY268</f>
        <v>-6.3973852946427447</v>
      </c>
      <c r="CA269" s="33"/>
      <c r="CB269" s="21">
        <f>CB268+$AA$41</f>
        <v>203.4000000000008</v>
      </c>
      <c r="CC269" s="64">
        <f>AC272</f>
        <v>3.6190715396343748E-16</v>
      </c>
      <c r="CD269" s="64">
        <f>AI272</f>
        <v>1.1878281254733037E-6</v>
      </c>
      <c r="CE269" s="64">
        <f>AO272</f>
        <v>9.4771586314036562E-4</v>
      </c>
      <c r="CF269" s="25">
        <f>AU272</f>
        <v>2.0780257119059925E-2</v>
      </c>
      <c r="CG269" s="63">
        <f>BA272</f>
        <v>0.30296760625523617</v>
      </c>
      <c r="CH269" s="63">
        <f>BG272</f>
        <v>2.0822872313988241</v>
      </c>
      <c r="CI269" s="63">
        <f>BM272</f>
        <v>1.4798272393879528</v>
      </c>
      <c r="CJ269" s="63">
        <f>BS272</f>
        <v>16.381194350241003</v>
      </c>
      <c r="CK269" s="64">
        <f>SUM(CC269:CJ269)</f>
        <v>20.268005588093342</v>
      </c>
      <c r="CL269" s="75">
        <f>P88</f>
        <v>44375</v>
      </c>
    </row>
    <row r="270" spans="2:90" x14ac:dyDescent="0.65">
      <c r="B270" s="45">
        <v>44124</v>
      </c>
      <c r="C270" s="39">
        <f t="shared" si="73"/>
        <v>263</v>
      </c>
      <c r="D270" s="47">
        <v>93480</v>
      </c>
      <c r="E270" s="52">
        <f t="shared" si="75"/>
        <v>3.7915030259422687E-2</v>
      </c>
      <c r="F270" s="39">
        <f t="shared" si="76"/>
        <v>24363</v>
      </c>
      <c r="G270" s="47">
        <v>2465513</v>
      </c>
      <c r="H270" s="47">
        <f t="shared" si="72"/>
        <v>2</v>
      </c>
      <c r="I270" s="47">
        <v>1676</v>
      </c>
      <c r="J270" s="53">
        <f t="shared" si="74"/>
        <v>1.7928968763371845E-2</v>
      </c>
      <c r="Y270" s="48"/>
      <c r="Z270" s="51">
        <f>Z269+$AA$41</f>
        <v>204.30000000000081</v>
      </c>
      <c r="AA270" s="25">
        <f>AA269+AB270*$AA$41</f>
        <v>18.138706446752369</v>
      </c>
      <c r="AB270" s="26">
        <f>-$AC$35*AA269*AC269</f>
        <v>-1.8332740290142369E-16</v>
      </c>
      <c r="AC270" s="25">
        <f>AC269+AD270*$AA$41</f>
        <v>5.4771201221461183E-16</v>
      </c>
      <c r="AD270" s="27">
        <f>$AC$35*AA269*AC269-$AC$36*AC269</f>
        <v>-1.4009570943941896E-16</v>
      </c>
      <c r="AE270" s="33"/>
      <c r="AF270" s="51">
        <f>AF269+$AG$41</f>
        <v>83.990000000000052</v>
      </c>
      <c r="AG270" s="80">
        <f>AG269+AH270*$AG$41</f>
        <v>6.9270663340994165</v>
      </c>
      <c r="AH270" s="26">
        <f>-$AI$35*AG269*AI269</f>
        <v>-2.5362250633690577E-7</v>
      </c>
      <c r="AI270" s="25">
        <f>AI269+AJ270*$AG$41</f>
        <v>1.534136362122683E-6</v>
      </c>
      <c r="AJ270" s="27">
        <f>$AI$35*AG269*AI269-$AI$36*AI269</f>
        <v>-5.6581719387574774E-7</v>
      </c>
      <c r="AK270" s="36"/>
      <c r="AL270" s="51">
        <f>AL269+$AM$41</f>
        <v>113.5</v>
      </c>
      <c r="AM270" s="25">
        <f>AM269+AN270*$AM$41</f>
        <v>29.292465794756676</v>
      </c>
      <c r="AN270" s="26">
        <f>-$AO$35*AM269*AO269</f>
        <v>-6.552350816549545E-4</v>
      </c>
      <c r="AO270" s="25">
        <f>AO269+AP270*$AM$41</f>
        <v>1.1353679832146724E-3</v>
      </c>
      <c r="AP270" s="27">
        <f>$AO$35*AM269*AO269-$AO$36*AO269</f>
        <v>-2.1465001014664019E-4</v>
      </c>
      <c r="AQ270" s="5"/>
      <c r="AR270" s="51">
        <f>AR269+$AS$41</f>
        <v>54.480000000000096</v>
      </c>
      <c r="AS270" s="25">
        <f>AS269+AT270*$AS$41</f>
        <v>3.0457102043156583</v>
      </c>
      <c r="AT270" s="26">
        <f>-$AU$35*AS269*AU269</f>
        <v>-2.1768303354760933E-3</v>
      </c>
      <c r="AU270" s="25">
        <f>AU269+AV270*$AS$41</f>
        <v>2.5038631605011179E-2</v>
      </c>
      <c r="AV270" s="27">
        <f>$AU$35*AS269*AU269-$AU$36*AU269</f>
        <v>-1.0191203908944999E-2</v>
      </c>
      <c r="AW270" s="30"/>
      <c r="AX270" s="19">
        <f>AX269+$AS$41</f>
        <v>54.480000000000096</v>
      </c>
      <c r="AY270" s="25">
        <f>AY269+AZ270*$AY$41</f>
        <v>1.3996763938735703E-3</v>
      </c>
      <c r="AZ270" s="26">
        <f>-$BA$35*AY269*BA269</f>
        <v>-3.8390679966417478E-5</v>
      </c>
      <c r="BA270" s="25">
        <f>BA269+BB270*$AY$41</f>
        <v>0.35178984893073539</v>
      </c>
      <c r="BB270" s="27">
        <f>$BA$35*AY269*BA269-$BA$36*BA269</f>
        <v>-0.15159218630638766</v>
      </c>
      <c r="BC270" s="36"/>
      <c r="BD270" s="19">
        <f>BD269+$BE$41</f>
        <v>45.400000000000105</v>
      </c>
      <c r="BE270" s="25">
        <f>BE269+BF270*$BE$41</f>
        <v>0.72829475430860535</v>
      </c>
      <c r="BF270" s="26">
        <f>-$BG$35*BE269*BG269</f>
        <v>-0.12520412345274745</v>
      </c>
      <c r="BG270" s="25">
        <f>BG269+BH270*$BE$41</f>
        <v>2.7027021495365244</v>
      </c>
      <c r="BH270" s="27">
        <f>$BG$35*BE269*BG269-$BG$36*BG269</f>
        <v>-1.8753474410873487</v>
      </c>
      <c r="BI270" s="74"/>
      <c r="BJ270" s="19">
        <f>BJ269+$BK$41</f>
        <v>104.41999999999956</v>
      </c>
      <c r="BK270" s="25">
        <f>BK269+BL270*$BK$41</f>
        <v>1.4770572710239764</v>
      </c>
      <c r="BL270" s="26">
        <f>-$BM$35*BK269*BM269</f>
        <v>-0.26072062259487327</v>
      </c>
      <c r="BM270" s="25">
        <f>BM269+BN270*$BK$41</f>
        <v>2.7814107582945162</v>
      </c>
      <c r="BN270" s="27">
        <f>$BM$35*BK269*BM269-$BM$36*BM269</f>
        <v>-2.2071274897240549</v>
      </c>
      <c r="BO270" s="74"/>
      <c r="BP270" s="19">
        <f>BP269+$BK$41</f>
        <v>104.41999999999956</v>
      </c>
      <c r="BQ270" s="25">
        <f>BQ269+BR270*$BQ$41</f>
        <v>4.8233141158771913</v>
      </c>
      <c r="BR270" s="26">
        <f>-$BS$35*BQ269*BS269</f>
        <v>-5.2358062760255644</v>
      </c>
      <c r="BS270" s="25">
        <f>BS269+BT270*$BQ$41</f>
        <v>17.798565500933208</v>
      </c>
      <c r="BT270" s="27">
        <f>$BS$35*BQ269*BS269-$BS$36*BS269</f>
        <v>-6.7735414968780985</v>
      </c>
      <c r="BU270" s="100"/>
      <c r="BV270" s="19">
        <f>BV269+$BK$41</f>
        <v>104.41999999999956</v>
      </c>
      <c r="BW270" s="25">
        <f>BW269+BX270*$BQ$41</f>
        <v>4.8233141158771913</v>
      </c>
      <c r="BX270" s="26">
        <f>-$BS$35*BW269*BY269</f>
        <v>-5.2358062760255644</v>
      </c>
      <c r="BY270" s="25">
        <f>BY269+BZ270*$BQ$41</f>
        <v>17.798565500933208</v>
      </c>
      <c r="BZ270" s="27">
        <f>$BS$35*BW269*BY269-$BS$36*BY269</f>
        <v>-6.7735414968780985</v>
      </c>
      <c r="CA270" s="33"/>
      <c r="CB270" s="21">
        <f>CB269+$AA$41</f>
        <v>204.30000000000081</v>
      </c>
      <c r="CC270" s="64">
        <f>AC273</f>
        <v>2.9418438641198497E-16</v>
      </c>
      <c r="CD270" s="64">
        <f>AI273</f>
        <v>1.0451976489998247E-6</v>
      </c>
      <c r="CE270" s="64">
        <f>AO273</f>
        <v>8.6585883604432747E-4</v>
      </c>
      <c r="CF270" s="25">
        <f>AU273</f>
        <v>1.8930805041515217E-2</v>
      </c>
      <c r="CG270" s="63">
        <f>BA273</f>
        <v>0.28115938617547098</v>
      </c>
      <c r="CH270" s="63">
        <f>BG273</f>
        <v>1.8270827899114015</v>
      </c>
      <c r="CI270" s="63">
        <f>BM273</f>
        <v>1.0765738349657976</v>
      </c>
      <c r="CJ270" s="63">
        <f>BS273</f>
        <v>15.661310133930581</v>
      </c>
      <c r="CK270" s="64">
        <f>SUM(CC270:CJ270)</f>
        <v>18.865923854058458</v>
      </c>
      <c r="CL270" s="36"/>
    </row>
    <row r="271" spans="2:90" x14ac:dyDescent="0.65">
      <c r="B271" s="45">
        <v>44125</v>
      </c>
      <c r="C271" s="39">
        <f t="shared" si="73"/>
        <v>453</v>
      </c>
      <c r="D271" s="47">
        <v>93933</v>
      </c>
      <c r="E271" s="52">
        <f t="shared" si="75"/>
        <v>3.7838295095438644E-2</v>
      </c>
      <c r="F271" s="39">
        <f t="shared" si="76"/>
        <v>16972</v>
      </c>
      <c r="G271" s="47">
        <v>2482485</v>
      </c>
      <c r="H271" s="47">
        <f t="shared" si="72"/>
        <v>3</v>
      </c>
      <c r="I271" s="47">
        <v>1679</v>
      </c>
      <c r="J271" s="53">
        <f t="shared" si="74"/>
        <v>1.7874442421726124E-2</v>
      </c>
      <c r="Y271" s="48"/>
      <c r="Z271" s="51">
        <f>Z270+$AA$41</f>
        <v>205.20000000000081</v>
      </c>
      <c r="AA271" s="25">
        <f>AA270+AB271*$AA$41</f>
        <v>18.138706446752369</v>
      </c>
      <c r="AB271" s="26">
        <f>-$AC$35*AA270*AC270</f>
        <v>-1.4902181110381337E-16</v>
      </c>
      <c r="AC271" s="25">
        <f>AC270+AD271*$AA$41</f>
        <v>4.4522005293133155E-16</v>
      </c>
      <c r="AD271" s="27">
        <f>$AC$35*AA270*AC270-$AC$36*AC270</f>
        <v>-1.1387995475920028E-16</v>
      </c>
      <c r="AE271" s="33"/>
      <c r="AF271" s="51">
        <f>AF270+$AG$41</f>
        <v>84.360000000000056</v>
      </c>
      <c r="AG271" s="80">
        <f>AG270+AH271*$AG$41</f>
        <v>6.9270662515271262</v>
      </c>
      <c r="AH271" s="26">
        <f>-$AI$35*AG270*AI270</f>
        <v>-2.2316835126553356E-7</v>
      </c>
      <c r="AI271" s="25">
        <f>AI270+AJ271*$AG$41</f>
        <v>1.349922338717796E-6</v>
      </c>
      <c r="AJ271" s="27">
        <f>$AI$35*AG270*AI270-$AI$36*AI270</f>
        <v>-4.9787573893212737E-7</v>
      </c>
      <c r="AK271" s="36"/>
      <c r="AL271" s="51">
        <f>AL270+$AM$41</f>
        <v>114</v>
      </c>
      <c r="AM271" s="25">
        <f>AM270+AN271*$AM$41</f>
        <v>29.292166475206361</v>
      </c>
      <c r="AN271" s="26">
        <f>-$AO$35*AM270*AO270</f>
        <v>-5.9863910062999792E-4</v>
      </c>
      <c r="AO271" s="25">
        <f>AO270+AP271*$AM$41</f>
        <v>1.0373087394045361E-3</v>
      </c>
      <c r="AP271" s="27">
        <f>$AO$35*AM270*AO270-$AO$36*AO270</f>
        <v>-1.9611848762027273E-4</v>
      </c>
      <c r="AQ271" s="5"/>
      <c r="AR271" s="51">
        <f>AR270+$AS$41</f>
        <v>54.720000000000098</v>
      </c>
      <c r="AS271" s="25">
        <f>AS270+AT271*$AS$41</f>
        <v>3.045234339321182</v>
      </c>
      <c r="AT271" s="26">
        <f>-$AU$35*AS270*AU270</f>
        <v>-1.9827708103185601E-3</v>
      </c>
      <c r="AU271" s="25">
        <f>AU270+AV271*$AS$41</f>
        <v>2.2810324386146427E-2</v>
      </c>
      <c r="AV271" s="27">
        <f>$AU$35*AS270*AU270-$AU$36*AU270</f>
        <v>-9.2846134119364699E-3</v>
      </c>
      <c r="AW271" s="30"/>
      <c r="AX271" s="19">
        <f>AX270+$AS$41</f>
        <v>54.720000000000098</v>
      </c>
      <c r="AY271" s="25">
        <f>AY270+AZ271*$AY$41</f>
        <v>1.3932949942384713E-3</v>
      </c>
      <c r="AZ271" s="26">
        <f>-$BA$35*AY270*BA270</f>
        <v>-3.5452220194994385E-5</v>
      </c>
      <c r="BA271" s="25">
        <f>BA270+BB271*$AY$41</f>
        <v>0.32646736120735753</v>
      </c>
      <c r="BB271" s="27">
        <f>$BA$35*AY270*BA270-$BA$36*BA270</f>
        <v>-0.14068048735209918</v>
      </c>
      <c r="BC271" s="36"/>
      <c r="BD271" s="19">
        <f>BD270+$BE$41</f>
        <v>45.600000000000108</v>
      </c>
      <c r="BE271" s="25">
        <f>BE270+BF271*$BE$41</f>
        <v>0.70703642529057209</v>
      </c>
      <c r="BF271" s="26">
        <f>-$BG$35*BE270*BG270</f>
        <v>-0.10629164509016631</v>
      </c>
      <c r="BG271" s="25">
        <f>BG270+BH271*$BE$41</f>
        <v>2.3726091991148097</v>
      </c>
      <c r="BH271" s="27">
        <f>$BG$35*BE270*BG270-$BG$36*BG270</f>
        <v>-1.6504647521085747</v>
      </c>
      <c r="BI271" s="74"/>
      <c r="BJ271" s="19">
        <f>BJ270+$BK$41</f>
        <v>104.87999999999955</v>
      </c>
      <c r="BK271" s="25">
        <f>BK270+BL271*$BK$41</f>
        <v>1.3957950379956454</v>
      </c>
      <c r="BL271" s="26">
        <f>-$BM$35*BK270*BM270</f>
        <v>-0.17665702832245872</v>
      </c>
      <c r="BM271" s="25">
        <f>BM270+BN271*$BK$41</f>
        <v>2.0310311745927869</v>
      </c>
      <c r="BN271" s="27">
        <f>$BM$35*BK270*BM270-$BM$36*BM270</f>
        <v>-1.6312599645689769</v>
      </c>
      <c r="BO271" s="74"/>
      <c r="BP271" s="19">
        <f>BP270+$BK$41</f>
        <v>104.87999999999955</v>
      </c>
      <c r="BQ271" s="25">
        <f>BQ270+BR271*$BQ$41</f>
        <v>4.368319333095207</v>
      </c>
      <c r="BR271" s="26">
        <f>-$BS$35*BQ270*BS270</f>
        <v>-4.5499478278198442</v>
      </c>
      <c r="BS271" s="25">
        <f>BS270+BT271*$BQ$41</f>
        <v>17.096653526154533</v>
      </c>
      <c r="BT271" s="27">
        <f>$BS$35*BQ270*BS270-$BS$36*BS270</f>
        <v>-7.0191197477867409</v>
      </c>
      <c r="BU271" s="100"/>
      <c r="BV271" s="19">
        <f>BV270+$BK$41</f>
        <v>104.87999999999955</v>
      </c>
      <c r="BW271" s="25">
        <f>BW270+BX271*$BQ$41</f>
        <v>4.368319333095207</v>
      </c>
      <c r="BX271" s="26">
        <f>-$BS$35*BW270*BY270</f>
        <v>-4.5499478278198442</v>
      </c>
      <c r="BY271" s="25">
        <f>BY270+BZ271*$BQ$41</f>
        <v>17.096653526154533</v>
      </c>
      <c r="BZ271" s="27">
        <f>$BS$35*BW270*BY270-$BS$36*BY270</f>
        <v>-7.0191197477867409</v>
      </c>
      <c r="CA271" s="33"/>
      <c r="CB271" s="21">
        <f>CB270+$AA$41</f>
        <v>205.20000000000081</v>
      </c>
      <c r="CC271" s="64">
        <f>AC274</f>
        <v>2.3913440853766448E-16</v>
      </c>
      <c r="CD271" s="64">
        <f>AI274</f>
        <v>9.1969376834104967E-7</v>
      </c>
      <c r="CE271" s="64">
        <f>AO274</f>
        <v>7.9107009595054704E-4</v>
      </c>
      <c r="CF271" s="25">
        <f>AU274</f>
        <v>1.7245908378261253E-2</v>
      </c>
      <c r="CG271" s="63">
        <f>BA274</f>
        <v>0.26092094596431853</v>
      </c>
      <c r="CH271" s="63">
        <f>BG274</f>
        <v>1.6028504077062975</v>
      </c>
      <c r="CI271" s="63">
        <f>BM274</f>
        <v>0.78237204685013539</v>
      </c>
      <c r="CJ271" s="63">
        <f>BS274</f>
        <v>14.944433925948136</v>
      </c>
      <c r="CK271" s="64">
        <f>SUM(CC271:CJ271)</f>
        <v>17.608615224636868</v>
      </c>
      <c r="CL271" s="36"/>
    </row>
    <row r="272" spans="2:90" x14ac:dyDescent="0.65">
      <c r="B272" s="45">
        <v>44126</v>
      </c>
      <c r="C272" s="39">
        <f t="shared" si="73"/>
        <v>591</v>
      </c>
      <c r="D272" s="47">
        <v>94524</v>
      </c>
      <c r="E272" s="52">
        <f t="shared" si="75"/>
        <v>3.7713114767179645E-2</v>
      </c>
      <c r="F272" s="39">
        <f t="shared" si="76"/>
        <v>23911</v>
      </c>
      <c r="G272" s="47">
        <v>2506396</v>
      </c>
      <c r="H272" s="47">
        <f t="shared" si="72"/>
        <v>6</v>
      </c>
      <c r="I272" s="47">
        <v>1685</v>
      </c>
      <c r="J272" s="53">
        <f t="shared" si="74"/>
        <v>1.7826160551817526E-2</v>
      </c>
      <c r="Y272" s="48"/>
      <c r="Z272" s="51">
        <f>Z271+$AA$41</f>
        <v>206.10000000000082</v>
      </c>
      <c r="AA272" s="25">
        <f>AA271+AB272*$AA$41</f>
        <v>18.138706446752369</v>
      </c>
      <c r="AB272" s="26">
        <f>-$AC$35*AA271*AC271</f>
        <v>-1.2113573766493463E-16</v>
      </c>
      <c r="AC272" s="25">
        <f>AC271+AD272*$AA$41</f>
        <v>3.6190715396343748E-16</v>
      </c>
      <c r="AD272" s="27">
        <f>$AC$35*AA271*AC271-$AC$36*AC271</f>
        <v>-9.2569887742104507E-17</v>
      </c>
      <c r="AE272" s="33"/>
      <c r="AF272" s="51">
        <f>AF271+$AG$41</f>
        <v>84.730000000000061</v>
      </c>
      <c r="AG272" s="80">
        <f>AG271+AH272*$AG$41</f>
        <v>6.9270661788698451</v>
      </c>
      <c r="AH272" s="26">
        <f>-$AI$35*AG271*AI271</f>
        <v>-1.9637103096900689E-7</v>
      </c>
      <c r="AI272" s="25">
        <f>AI271+AJ272*$AG$41</f>
        <v>1.1878281254733037E-6</v>
      </c>
      <c r="AJ272" s="27">
        <f>$AI$35*AG271*AI271-$AI$36*AI271</f>
        <v>-4.3809246822835715E-7</v>
      </c>
      <c r="AK272" s="36"/>
      <c r="AL272" s="51">
        <f>AL271+$AM$41</f>
        <v>114.5</v>
      </c>
      <c r="AM272" s="25">
        <f>AM271+AN272*$AM$41</f>
        <v>29.291893010023834</v>
      </c>
      <c r="AN272" s="26">
        <f>-$AO$35*AM271*AO271</f>
        <v>-5.4693036505483418E-4</v>
      </c>
      <c r="AO272" s="25">
        <f>AO271+AP272*$AM$41</f>
        <v>9.4771586314036562E-4</v>
      </c>
      <c r="AP272" s="27">
        <f>$AO$35*AM271*AO271-$AO$36*AO271</f>
        <v>-1.7918575252834107E-4</v>
      </c>
      <c r="AQ272" s="5"/>
      <c r="AR272" s="51">
        <f>AR271+$AS$41</f>
        <v>54.9600000000001</v>
      </c>
      <c r="AS272" s="25">
        <f>AS271+AT272*$AS$41</f>
        <v>3.0448008915545648</v>
      </c>
      <c r="AT272" s="26">
        <f>-$AU$35*AS271*AU271</f>
        <v>-1.80603236090546E-3</v>
      </c>
      <c r="AU272" s="25">
        <f>AU271+AV272*$AS$41</f>
        <v>2.0780257119059925E-2</v>
      </c>
      <c r="AV272" s="27">
        <f>$AU$35*AS271*AU271-$AU$36*AU271</f>
        <v>-8.4586136128604328E-3</v>
      </c>
      <c r="AW272" s="30"/>
      <c r="AX272" s="19">
        <f>AX271+$AS$41</f>
        <v>54.9600000000001</v>
      </c>
      <c r="AY272" s="25">
        <f>AY271+AZ272*$AY$41</f>
        <v>1.3873999394300954E-3</v>
      </c>
      <c r="AZ272" s="26">
        <f>-$BA$35*AY271*BA271</f>
        <v>-3.2750304490976693E-5</v>
      </c>
      <c r="BA272" s="25">
        <f>BA271+BB272*$AY$41</f>
        <v>0.30296760625523617</v>
      </c>
      <c r="BB272" s="27">
        <f>$BA$35*AY271*BA271-$BA$36*BA271</f>
        <v>-0.13055419417845204</v>
      </c>
      <c r="BC272" s="36"/>
      <c r="BD272" s="19">
        <f>BD271+$BE$41</f>
        <v>45.800000000000111</v>
      </c>
      <c r="BE272" s="25">
        <f>BE271+BF272*$BE$41</f>
        <v>0.68891919712163252</v>
      </c>
      <c r="BF272" s="26">
        <f>-$BG$35*BE271*BG271</f>
        <v>-9.0586140844697752E-2</v>
      </c>
      <c r="BG272" s="25">
        <f>BG271+BH272*$BE$41</f>
        <v>2.0822872313988241</v>
      </c>
      <c r="BH272" s="27">
        <f>$BG$35*BE271*BG271-$BG$36*BG271</f>
        <v>-1.4516098385799285</v>
      </c>
      <c r="BI272" s="74"/>
      <c r="BJ272" s="19">
        <f>BJ271+$BK$41</f>
        <v>105.33999999999955</v>
      </c>
      <c r="BK272" s="25">
        <f>BK271+BL272*$BK$41</f>
        <v>1.3397206519972362</v>
      </c>
      <c r="BL272" s="26">
        <f>-$BM$35*BK271*BM271</f>
        <v>-0.1219008391269764</v>
      </c>
      <c r="BM272" s="25">
        <f>BM271+BN272*$BK$41</f>
        <v>1.4798272393879528</v>
      </c>
      <c r="BN272" s="27">
        <f>$BM$35*BK271*BM271-$BM$36*BM271</f>
        <v>-1.1982694243583352</v>
      </c>
      <c r="BO272" s="74"/>
      <c r="BP272" s="19">
        <f>BP271+$BK$41</f>
        <v>105.33999999999955</v>
      </c>
      <c r="BQ272" s="25">
        <f>BQ271+BR272*$BQ$41</f>
        <v>3.9724960298086915</v>
      </c>
      <c r="BR272" s="26">
        <f>-$BS$35*BQ271*BS271</f>
        <v>-3.9582330328651532</v>
      </c>
      <c r="BS272" s="25">
        <f>BS271+BT272*$BQ$41</f>
        <v>16.381194350241003</v>
      </c>
      <c r="BT272" s="27">
        <f>$BS$35*BQ271*BS271-$BS$36*BS271</f>
        <v>-7.1545917591352941</v>
      </c>
      <c r="BU272" s="100"/>
      <c r="BV272" s="19">
        <f>BV271+$BK$41</f>
        <v>105.33999999999955</v>
      </c>
      <c r="BW272" s="25">
        <f>BW271+BX272*$BQ$41</f>
        <v>3.9724960298086915</v>
      </c>
      <c r="BX272" s="26">
        <f>-$BS$35*BW271*BY271</f>
        <v>-3.9582330328651532</v>
      </c>
      <c r="BY272" s="25">
        <f>BY271+BZ272*$BQ$41</f>
        <v>16.381194350241003</v>
      </c>
      <c r="BZ272" s="27">
        <f>$BS$35*BW271*BY271-$BS$36*BY271</f>
        <v>-7.1545917591352941</v>
      </c>
      <c r="CA272" s="33"/>
      <c r="CB272" s="21">
        <f>CB271+$AA$41</f>
        <v>206.10000000000082</v>
      </c>
      <c r="CC272" s="64">
        <f>AC275</f>
        <v>1.9438579335945649E-16</v>
      </c>
      <c r="CD272" s="64">
        <f>AI275</f>
        <v>8.0925997864096424E-7</v>
      </c>
      <c r="CE272" s="64">
        <f>AO275</f>
        <v>7.2273962396016806E-4</v>
      </c>
      <c r="CF272" s="25">
        <f>AU275</f>
        <v>1.5710933713071036E-2</v>
      </c>
      <c r="CG272" s="63">
        <f>BA275</f>
        <v>0.24213929394778844</v>
      </c>
      <c r="CH272" s="63">
        <f>BG275</f>
        <v>1.4059073598801313</v>
      </c>
      <c r="CI272" s="63">
        <f>BM275</f>
        <v>0.56813997549241402</v>
      </c>
      <c r="CJ272" s="63">
        <f>BS275</f>
        <v>14.236522313916714</v>
      </c>
      <c r="CK272" s="64">
        <f>SUM(CC272:CJ272)</f>
        <v>16.469143425834059</v>
      </c>
      <c r="CL272" s="75">
        <f>P89</f>
        <v>44382</v>
      </c>
    </row>
    <row r="273" spans="2:90" x14ac:dyDescent="0.65">
      <c r="B273" s="45">
        <v>44127</v>
      </c>
      <c r="C273" s="39">
        <f t="shared" si="73"/>
        <v>614</v>
      </c>
      <c r="D273" s="47">
        <v>95138</v>
      </c>
      <c r="E273" s="52">
        <f t="shared" si="75"/>
        <v>3.7574679962764188E-2</v>
      </c>
      <c r="F273" s="39">
        <f t="shared" si="76"/>
        <v>25575</v>
      </c>
      <c r="G273" s="47">
        <v>2531971</v>
      </c>
      <c r="H273" s="47">
        <f t="shared" si="72"/>
        <v>9</v>
      </c>
      <c r="I273" s="47">
        <v>1694</v>
      </c>
      <c r="J273" s="53">
        <f t="shared" si="74"/>
        <v>1.7805713805209275E-2</v>
      </c>
      <c r="Y273" s="48"/>
      <c r="Z273" s="51">
        <f>Z272+$AA$41</f>
        <v>207.00000000000082</v>
      </c>
      <c r="AA273" s="25">
        <f>AA272+AB273*$AA$41</f>
        <v>18.138706446752369</v>
      </c>
      <c r="AB273" s="26">
        <f>-$AC$35*AA272*AC272</f>
        <v>-9.8467914400836088E-17</v>
      </c>
      <c r="AC273" s="25">
        <f>AC272+AD273*$AA$41</f>
        <v>2.9418438641198497E-16</v>
      </c>
      <c r="AD273" s="27">
        <f>$AC$35*AA272*AC272-$AC$36*AC272</f>
        <v>-7.5247519501613894E-17</v>
      </c>
      <c r="AE273" s="33"/>
      <c r="AF273" s="51">
        <f>AF272+$AG$41</f>
        <v>85.100000000000065</v>
      </c>
      <c r="AG273" s="80">
        <f>AG272+AH273*$AG$41</f>
        <v>6.927066114937011</v>
      </c>
      <c r="AH273" s="26">
        <f>-$AI$35*AG272*AI272</f>
        <v>-1.7279144471980627E-7</v>
      </c>
      <c r="AI273" s="25">
        <f>AI272+AJ273*$AG$41</f>
        <v>1.0451976489998247E-6</v>
      </c>
      <c r="AJ273" s="27">
        <f>$AI$35*AG272*AI272-$AI$36*AI272</f>
        <v>-3.8548777425264644E-7</v>
      </c>
      <c r="AK273" s="36"/>
      <c r="AL273" s="51">
        <f>AL272+$AM$41</f>
        <v>115</v>
      </c>
      <c r="AM273" s="25">
        <f>AM272+AN273*$AM$41</f>
        <v>29.291643166498829</v>
      </c>
      <c r="AN273" s="26">
        <f>-$AO$35*AM272*AO272</f>
        <v>-4.9968705000617961E-4</v>
      </c>
      <c r="AO273" s="25">
        <f>AO272+AP273*$AM$41</f>
        <v>8.6585883604432747E-4</v>
      </c>
      <c r="AP273" s="27">
        <f>$AO$35*AM272*AO272-$AO$36*AO272</f>
        <v>-1.6371405419207631E-4</v>
      </c>
      <c r="AQ273" s="5"/>
      <c r="AR273" s="51">
        <f>AR272+$AS$41</f>
        <v>55.200000000000102</v>
      </c>
      <c r="AS273" s="25">
        <f>AS272+AT273*$AS$41</f>
        <v>3.0444060758632512</v>
      </c>
      <c r="AT273" s="26">
        <f>-$AU$35*AS272*AU272</f>
        <v>-1.6450653804740154E-3</v>
      </c>
      <c r="AU273" s="25">
        <f>AU272+AV273*$AS$41</f>
        <v>1.8930805041515217E-2</v>
      </c>
      <c r="AV273" s="27">
        <f>$AU$35*AS272*AU272-$AU$36*AU272</f>
        <v>-7.7060503231029505E-3</v>
      </c>
      <c r="AW273" s="30"/>
      <c r="AX273" s="19">
        <f>AX272+$AS$41</f>
        <v>55.200000000000102</v>
      </c>
      <c r="AY273" s="25">
        <f>AY272+AZ273*$AY$41</f>
        <v>1.3819523688182568E-3</v>
      </c>
      <c r="AZ273" s="26">
        <f>-$BA$35*AY272*BA272</f>
        <v>-3.0264281176881285E-5</v>
      </c>
      <c r="BA273" s="25">
        <f>BA272+BB273*$AY$41</f>
        <v>0.28115938617547098</v>
      </c>
      <c r="BB273" s="27">
        <f>$BA$35*AY272*BA272-$BA$36*BA272</f>
        <v>-0.1211567782209176</v>
      </c>
      <c r="BC273" s="36"/>
      <c r="BD273" s="19">
        <f>BD272+$BE$41</f>
        <v>46.000000000000114</v>
      </c>
      <c r="BE273" s="25">
        <f>BE272+BF273*$BE$41</f>
        <v>0.67342629852720792</v>
      </c>
      <c r="BF273" s="26">
        <f>-$BG$35*BE272*BG272</f>
        <v>-7.7464492972122878E-2</v>
      </c>
      <c r="BG273" s="25">
        <f>BG272+BH273*$BE$41</f>
        <v>1.8270827899114015</v>
      </c>
      <c r="BH273" s="27">
        <f>$BG$35*BE272*BG272-$BG$36*BG272</f>
        <v>-1.2760222074371128</v>
      </c>
      <c r="BI273" s="74"/>
      <c r="BJ273" s="19">
        <f>BJ272+$BK$41</f>
        <v>105.79999999999954</v>
      </c>
      <c r="BK273" s="25">
        <f>BK272+BL273*$BK$41</f>
        <v>1.3005057118423935</v>
      </c>
      <c r="BL273" s="26">
        <f>-$BM$35*BK272*BM272</f>
        <v>-8.5249869901832212E-2</v>
      </c>
      <c r="BM273" s="25">
        <f>BM272+BN273*$BK$41</f>
        <v>1.0765738349657976</v>
      </c>
      <c r="BN273" s="27">
        <f>$BM$35*BK272*BM272-$BM$36*BM272</f>
        <v>-0.87663783570033704</v>
      </c>
      <c r="BO273" s="74"/>
      <c r="BP273" s="19">
        <f>BP272+$BK$41</f>
        <v>105.79999999999954</v>
      </c>
      <c r="BQ273" s="25">
        <f>BQ272+BR273*$BQ$41</f>
        <v>3.6276026133534498</v>
      </c>
      <c r="BR273" s="26">
        <f>-$BS$35*BQ272*BS272</f>
        <v>-3.4489341645524187</v>
      </c>
      <c r="BS273" s="25">
        <f>BS272+BT273*$BQ$41</f>
        <v>15.661310133930581</v>
      </c>
      <c r="BT273" s="27">
        <f>$BS$35*BQ272*BS272-$BS$36*BS272</f>
        <v>-7.1988421631042332</v>
      </c>
      <c r="BU273" s="100"/>
      <c r="BV273" s="19">
        <f>BV272+$BK$41</f>
        <v>105.79999999999954</v>
      </c>
      <c r="BW273" s="25">
        <f>BW272+BX273*$BQ$41</f>
        <v>3.6276026133534498</v>
      </c>
      <c r="BX273" s="26">
        <f>-$BS$35*BW272*BY272</f>
        <v>-3.4489341645524187</v>
      </c>
      <c r="BY273" s="25">
        <f>BY272+BZ273*$BQ$41</f>
        <v>15.661310133930581</v>
      </c>
      <c r="BZ273" s="27">
        <f>$BS$35*BW272*BY272-$BS$36*BY272</f>
        <v>-7.1988421631042332</v>
      </c>
      <c r="CA273" s="33"/>
      <c r="CB273" s="21">
        <f>CB272+$AA$41</f>
        <v>207.00000000000082</v>
      </c>
      <c r="CC273" s="64">
        <f>AC276</f>
        <v>1.5801087301091562E-16</v>
      </c>
      <c r="CD273" s="64">
        <f>AI276</f>
        <v>7.1208671330352378E-7</v>
      </c>
      <c r="CE273" s="64">
        <f>AO276</f>
        <v>6.6030999480760737E-4</v>
      </c>
      <c r="CF273" s="25">
        <f>AU276</f>
        <v>1.4312547583433663E-2</v>
      </c>
      <c r="CG273" s="63">
        <f>BA276</f>
        <v>0.2247095711094442</v>
      </c>
      <c r="CH273" s="63">
        <f>BG276</f>
        <v>1.2329892919296426</v>
      </c>
      <c r="CI273" s="63">
        <f>BM276</f>
        <v>0.41234838670873974</v>
      </c>
      <c r="CJ273" s="63">
        <f>BS276</f>
        <v>13.542263931056832</v>
      </c>
      <c r="CK273" s="64">
        <f>SUM(CC273:CJ273)</f>
        <v>15.427284750469614</v>
      </c>
      <c r="CL273" s="36"/>
    </row>
    <row r="274" spans="2:90" x14ac:dyDescent="0.65">
      <c r="B274" s="45">
        <v>44128</v>
      </c>
      <c r="C274" s="39">
        <f t="shared" si="73"/>
        <v>697</v>
      </c>
      <c r="D274" s="47">
        <v>95835</v>
      </c>
      <c r="E274" s="52">
        <f t="shared" si="75"/>
        <v>3.7476331664068788E-2</v>
      </c>
      <c r="F274" s="39">
        <f t="shared" si="76"/>
        <v>25243</v>
      </c>
      <c r="G274" s="47">
        <v>2557214</v>
      </c>
      <c r="H274" s="47">
        <f t="shared" ref="H274:H284" si="77">IF(I274="","",I274-I273)</f>
        <v>12</v>
      </c>
      <c r="I274" s="47">
        <v>1706</v>
      </c>
      <c r="J274" s="53">
        <f t="shared" si="74"/>
        <v>1.780142954035582E-2</v>
      </c>
      <c r="Y274" s="48"/>
      <c r="Z274" s="51">
        <f>Z273+$AA$41</f>
        <v>207.90000000000083</v>
      </c>
      <c r="AA274" s="25">
        <f>AA273+AB274*$AA$41</f>
        <v>18.138706446752369</v>
      </c>
      <c r="AB274" s="26">
        <f>-$AC$35*AA273*AC273</f>
        <v>-8.0041863395174432E-17</v>
      </c>
      <c r="AC274" s="25">
        <f>AC273+AD274*$AA$41</f>
        <v>2.3913440853766448E-16</v>
      </c>
      <c r="AD274" s="27">
        <f>$AC$35*AA273*AC273-$AC$36*AC273</f>
        <v>-6.1166642082578348E-17</v>
      </c>
      <c r="AE274" s="33"/>
      <c r="AF274" s="51">
        <f>AF273+$AG$41</f>
        <v>85.47000000000007</v>
      </c>
      <c r="AG274" s="80">
        <f>AG273+AH274*$AG$41</f>
        <v>6.9270660586810209</v>
      </c>
      <c r="AH274" s="26">
        <f>-$AI$35*AG273*AI273</f>
        <v>-1.5204321757376879E-7</v>
      </c>
      <c r="AI274" s="25">
        <f>AI273+AJ274*$AG$41</f>
        <v>9.1969376834104967E-7</v>
      </c>
      <c r="AJ274" s="27">
        <f>$AI$35*AG273*AI273-$AI$36*AI273</f>
        <v>-3.3919967745614875E-7</v>
      </c>
      <c r="AK274" s="36"/>
      <c r="AL274" s="51">
        <f>AL273+$AM$41</f>
        <v>115.5</v>
      </c>
      <c r="AM274" s="25">
        <f>AM273+AN274*$AM$41</f>
        <v>29.291414904646309</v>
      </c>
      <c r="AN274" s="26">
        <f>-$AO$35*AM273*AO273</f>
        <v>-4.5652370504346818E-4</v>
      </c>
      <c r="AO274" s="25">
        <f>AO273+AP274*$AM$41</f>
        <v>7.9107009595054704E-4</v>
      </c>
      <c r="AP274" s="27">
        <f>$AO$35*AM273*AO273-$AO$36*AO273</f>
        <v>-1.4957748018756096E-4</v>
      </c>
      <c r="AQ274" s="5"/>
      <c r="AR274" s="51">
        <f>AR273+$AS$41</f>
        <v>55.440000000000104</v>
      </c>
      <c r="AS274" s="25">
        <f>AS273+AT274*$AS$41</f>
        <v>3.0440464455820213</v>
      </c>
      <c r="AT274" s="26">
        <f>-$AU$35*AS273*AU273</f>
        <v>-1.4984595051236614E-3</v>
      </c>
      <c r="AU274" s="25">
        <f>AU273+AV274*$AS$41</f>
        <v>1.7245908378261253E-2</v>
      </c>
      <c r="AV274" s="27">
        <f>$AU$35*AS273*AU273-$AU$36*AU273</f>
        <v>-7.0204027635581865E-3</v>
      </c>
      <c r="AW274" s="30"/>
      <c r="AX274" s="19">
        <f>AX273+$AS$41</f>
        <v>55.440000000000104</v>
      </c>
      <c r="AY274" s="25">
        <f>AY273+AZ274*$AY$41</f>
        <v>1.3769167753368177E-3</v>
      </c>
      <c r="AZ274" s="26">
        <f>-$BA$35*AY273*BA273</f>
        <v>-2.7975519341328899E-5</v>
      </c>
      <c r="BA274" s="25">
        <f>BA273+BB274*$AY$41</f>
        <v>0.26092094596431853</v>
      </c>
      <c r="BB274" s="27">
        <f>$BA$35*AY273*BA273-$BA$36*BA273</f>
        <v>-0.11243577895084707</v>
      </c>
      <c r="BC274" s="36"/>
      <c r="BD274" s="19">
        <f>BD273+$BE$41</f>
        <v>46.200000000000117</v>
      </c>
      <c r="BE274" s="25">
        <f>BE273+BF274*$BE$41</f>
        <v>0.66013791804382971</v>
      </c>
      <c r="BF274" s="26">
        <f>-$BG$35*BE273*BG273</f>
        <v>-6.6441902416891171E-2</v>
      </c>
      <c r="BG274" s="25">
        <f>BG273+BH274*$BE$41</f>
        <v>1.6028504077062975</v>
      </c>
      <c r="BH274" s="27">
        <f>$BG$35*BE273*BG273-$BG$36*BG273</f>
        <v>-1.1211619110255198</v>
      </c>
      <c r="BI274" s="74"/>
      <c r="BJ274" s="19">
        <f>BJ273+$BK$41</f>
        <v>106.25999999999954</v>
      </c>
      <c r="BK274" s="25">
        <f>BK273+BL274*$BK$41</f>
        <v>1.2728119233032822</v>
      </c>
      <c r="BL274" s="26">
        <f>-$BM$35*BK273*BM273</f>
        <v>-6.0203888128502872E-2</v>
      </c>
      <c r="BM274" s="25">
        <f>BM273+BN274*$BK$41</f>
        <v>0.78237204685013539</v>
      </c>
      <c r="BN274" s="27">
        <f>$BM$35*BK273*BM273-$BM$36*BM273</f>
        <v>-0.63956910459926564</v>
      </c>
      <c r="BO274" s="74"/>
      <c r="BP274" s="19">
        <f>BP273+$BK$41</f>
        <v>106.25999999999954</v>
      </c>
      <c r="BQ274" s="25">
        <f>BQ273+BR274*$BQ$41</f>
        <v>3.3264936626304071</v>
      </c>
      <c r="BR274" s="26">
        <f>-$BS$35*BQ273*BS273</f>
        <v>-3.011089507230428</v>
      </c>
      <c r="BS274" s="25">
        <f>BS273+BT274*$BQ$41</f>
        <v>14.944433925948136</v>
      </c>
      <c r="BT274" s="27">
        <f>$BS$35*BQ273*BS273-$BS$36*BS273</f>
        <v>-7.1687620798244485</v>
      </c>
      <c r="BU274" s="100"/>
      <c r="BV274" s="19">
        <f>BV273+$BK$41</f>
        <v>106.25999999999954</v>
      </c>
      <c r="BW274" s="25">
        <f>BW273+BX274*$BQ$41</f>
        <v>3.3264936626304071</v>
      </c>
      <c r="BX274" s="26">
        <f>-$BS$35*BW273*BY273</f>
        <v>-3.011089507230428</v>
      </c>
      <c r="BY274" s="25">
        <f>BY273+BZ274*$BQ$41</f>
        <v>14.944433925948136</v>
      </c>
      <c r="BZ274" s="27">
        <f>$BS$35*BW273*BY273-$BS$36*BY273</f>
        <v>-7.1687620798244485</v>
      </c>
      <c r="CA274" s="33"/>
      <c r="CB274" s="21">
        <f>CB273+$AA$41</f>
        <v>207.90000000000083</v>
      </c>
      <c r="CC274" s="64">
        <f>AC277</f>
        <v>1.2844269922289096E-16</v>
      </c>
      <c r="CD274" s="64">
        <f>AI277</f>
        <v>6.2658169247407019E-7</v>
      </c>
      <c r="CE274" s="64">
        <f>AO277</f>
        <v>6.0327185122849227E-4</v>
      </c>
      <c r="CF274" s="25">
        <f>AU277</f>
        <v>1.3038601230023398E-2</v>
      </c>
      <c r="CG274" s="63">
        <f>BA277</f>
        <v>0.20853446579554458</v>
      </c>
      <c r="CH274" s="63">
        <f>BG277</f>
        <v>1.0812079323786334</v>
      </c>
      <c r="CI274" s="63">
        <f>BM277</f>
        <v>0.29916207916873894</v>
      </c>
      <c r="CJ274" s="63">
        <f>BS277</f>
        <v>12.865273670637402</v>
      </c>
      <c r="CK274" s="64">
        <f>SUM(CC274:CJ274)</f>
        <v>14.467820647643263</v>
      </c>
      <c r="CL274" s="36"/>
    </row>
    <row r="275" spans="2:90" x14ac:dyDescent="0.65">
      <c r="B275" s="45">
        <v>44129</v>
      </c>
      <c r="C275" s="39">
        <f t="shared" si="73"/>
        <v>699</v>
      </c>
      <c r="D275" s="47">
        <v>96534</v>
      </c>
      <c r="E275" s="52">
        <f t="shared" si="75"/>
        <v>3.751085585944406E-2</v>
      </c>
      <c r="F275" s="39">
        <f t="shared" si="76"/>
        <v>16281</v>
      </c>
      <c r="G275" s="47">
        <v>2573495</v>
      </c>
      <c r="H275" s="47">
        <f t="shared" si="77"/>
        <v>5</v>
      </c>
      <c r="I275" s="47">
        <v>1711</v>
      </c>
      <c r="J275" s="53">
        <f t="shared" si="74"/>
        <v>1.7724325108252014E-2</v>
      </c>
      <c r="Y275" s="48"/>
      <c r="Z275" s="51">
        <f>Z274+$AA$41</f>
        <v>208.80000000000084</v>
      </c>
      <c r="AA275" s="25">
        <f>AA274+AB275*$AA$41</f>
        <v>18.138706446752369</v>
      </c>
      <c r="AB275" s="26">
        <f>-$AC$35*AA274*AC274</f>
        <v>-6.5063832566736737E-17</v>
      </c>
      <c r="AC275" s="25">
        <f>AC274+AD275*$AA$41</f>
        <v>1.9438579335945649E-16</v>
      </c>
      <c r="AD275" s="27">
        <f>$AC$35*AA274*AC274-$AC$36*AC274</f>
        <v>-4.9720683531342201E-17</v>
      </c>
      <c r="AE275" s="33"/>
      <c r="AF275" s="51">
        <f>AF274+$AG$41</f>
        <v>85.840000000000074</v>
      </c>
      <c r="AG275" s="80">
        <f>AG274+AH275*$AG$41</f>
        <v>6.9270660091800647</v>
      </c>
      <c r="AH275" s="26">
        <f>-$AI$35*AG274*AI274</f>
        <v>-1.3378636922817037E-7</v>
      </c>
      <c r="AI275" s="25">
        <f>AI274+AJ275*$AG$41</f>
        <v>8.0925997864096424E-7</v>
      </c>
      <c r="AJ275" s="27">
        <f>$AI$35*AG274*AI274-$AI$36*AI274</f>
        <v>-2.9846970189212292E-7</v>
      </c>
      <c r="AK275" s="36"/>
      <c r="AL275" s="51">
        <f>AL274+$AM$41</f>
        <v>116</v>
      </c>
      <c r="AM275" s="25">
        <f>AM274+AN275*$AM$41</f>
        <v>29.291206360584717</v>
      </c>
      <c r="AN275" s="26">
        <f>-$AO$35*AM274*AO274</f>
        <v>-4.1708812318462507E-4</v>
      </c>
      <c r="AO275" s="25">
        <f>AO274+AP275*$AM$41</f>
        <v>7.2273962396016806E-4</v>
      </c>
      <c r="AP275" s="27">
        <f>$AO$35*AM274*AO274-$AO$36*AO274</f>
        <v>-1.3666094398075786E-4</v>
      </c>
      <c r="AQ275" s="5"/>
      <c r="AR275" s="51">
        <f>AR274+$AS$41</f>
        <v>55.680000000000106</v>
      </c>
      <c r="AS275" s="25">
        <f>AS274+AT275*$AS$41</f>
        <v>3.0437188621423594</v>
      </c>
      <c r="AT275" s="26">
        <f>-$AU$35*AS274*AU274</f>
        <v>-1.3649309985916634E-3</v>
      </c>
      <c r="AU275" s="25">
        <f>AU274+AV275*$AS$41</f>
        <v>1.5710933713071036E-2</v>
      </c>
      <c r="AV275" s="27">
        <f>$AU$35*AS274*AU274-$AU$36*AU274</f>
        <v>-6.3957277716259007E-3</v>
      </c>
      <c r="AW275" s="30"/>
      <c r="AX275" s="19">
        <f>AX274+$AS$41</f>
        <v>55.680000000000106</v>
      </c>
      <c r="AY275" s="25">
        <f>AY274+AZ275*$AY$41</f>
        <v>1.3722606824359638E-3</v>
      </c>
      <c r="AZ275" s="26">
        <f>-$BA$35*AY274*BA274</f>
        <v>-2.5867182782521545E-5</v>
      </c>
      <c r="BA275" s="25">
        <f>BA274+BB275*$AY$41</f>
        <v>0.24213929394778844</v>
      </c>
      <c r="BB275" s="27">
        <f>$BA$35*AY274*BA274-$BA$36*BA274</f>
        <v>-0.1043425112029449</v>
      </c>
      <c r="BC275" s="36"/>
      <c r="BD275" s="19">
        <f>BD274+$BE$41</f>
        <v>46.400000000000119</v>
      </c>
      <c r="BE275" s="25">
        <f>BE274+BF275*$BE$41</f>
        <v>0.64871041286817721</v>
      </c>
      <c r="BF275" s="26">
        <f>-$BG$35*BE274*BG274</f>
        <v>-5.7137525878262693E-2</v>
      </c>
      <c r="BG275" s="25">
        <f>BG274+BH275*$BE$41</f>
        <v>1.4059073598801313</v>
      </c>
      <c r="BH275" s="27">
        <f>$BG$35*BE274*BG274-$BG$36*BG274</f>
        <v>-0.9847152391308307</v>
      </c>
      <c r="BI275" s="74"/>
      <c r="BJ275" s="19">
        <f>BJ274+$BK$41</f>
        <v>106.71999999999953</v>
      </c>
      <c r="BK275" s="25">
        <f>BK274+BL275*$BK$41</f>
        <v>1.253114752652813</v>
      </c>
      <c r="BL275" s="26">
        <f>-$BM$35*BK274*BM274</f>
        <v>-4.2819936196671994E-2</v>
      </c>
      <c r="BM275" s="25">
        <f>BM274+BN275*$BK$41</f>
        <v>0.56813997549241402</v>
      </c>
      <c r="BN275" s="27">
        <f>$BM$35*BK274*BM274-$BM$36*BM274</f>
        <v>-0.46572189425591604</v>
      </c>
      <c r="BO275" s="74"/>
      <c r="BP275" s="19">
        <f>BP274+$BK$41</f>
        <v>106.71999999999953</v>
      </c>
      <c r="BQ275" s="25">
        <f>BQ274+BR275*$BQ$41</f>
        <v>3.063017069475201</v>
      </c>
      <c r="BR275" s="26">
        <f>-$BS$35*BQ274*BS274</f>
        <v>-2.6347659315520624</v>
      </c>
      <c r="BS275" s="25">
        <f>BS274+BT275*$BQ$41</f>
        <v>14.236522313916714</v>
      </c>
      <c r="BT275" s="27">
        <f>$BS$35*BQ274*BS274-$BS$36*BS274</f>
        <v>-7.079116120314227</v>
      </c>
      <c r="BU275" s="100"/>
      <c r="BV275" s="19">
        <f>BV274+$BK$41</f>
        <v>106.71999999999953</v>
      </c>
      <c r="BW275" s="25">
        <f>BW274+BX275*$BQ$41</f>
        <v>3.063017069475201</v>
      </c>
      <c r="BX275" s="26">
        <f>-$BS$35*BW274*BY274</f>
        <v>-2.6347659315520624</v>
      </c>
      <c r="BY275" s="25">
        <f>BY274+BZ275*$BQ$41</f>
        <v>14.236522313916714</v>
      </c>
      <c r="BZ275" s="27">
        <f>$BS$35*BW274*BY274-$BS$36*BY274</f>
        <v>-7.079116120314227</v>
      </c>
      <c r="CA275" s="33"/>
      <c r="CB275" s="21">
        <f>CB274+$AA$41</f>
        <v>208.80000000000084</v>
      </c>
      <c r="CC275" s="64">
        <f>AC278</f>
        <v>1.0440754278044119E-16</v>
      </c>
      <c r="CD275" s="64">
        <f>AI278</f>
        <v>5.5134383197436782E-7</v>
      </c>
      <c r="CE275" s="64">
        <f>AO278</f>
        <v>5.511597662972641E-4</v>
      </c>
      <c r="CF275" s="25">
        <f>AU278</f>
        <v>1.187802552468592E-2</v>
      </c>
      <c r="CG275" s="63">
        <f>BA278</f>
        <v>0.19352367053418215</v>
      </c>
      <c r="CH275" s="63">
        <f>BG278</f>
        <v>0.94801156515703222</v>
      </c>
      <c r="CI275" s="63">
        <f>BM278</f>
        <v>0.21698469979092694</v>
      </c>
      <c r="CJ275" s="63">
        <f>BS278</f>
        <v>12.208267512969533</v>
      </c>
      <c r="CK275" s="64">
        <f>SUM(CC275:CJ275)</f>
        <v>13.57921718508649</v>
      </c>
      <c r="CL275" s="75">
        <f>P90</f>
        <v>44389</v>
      </c>
    </row>
    <row r="276" spans="2:90" x14ac:dyDescent="0.65">
      <c r="B276" s="45">
        <v>44130</v>
      </c>
      <c r="C276" s="39">
        <f t="shared" si="73"/>
        <v>540</v>
      </c>
      <c r="D276" s="47">
        <v>97074</v>
      </c>
      <c r="E276" s="52">
        <f t="shared" si="75"/>
        <v>3.7604359710179058E-2</v>
      </c>
      <c r="F276" s="39">
        <f t="shared" si="76"/>
        <v>7961</v>
      </c>
      <c r="G276" s="47">
        <v>2581456</v>
      </c>
      <c r="H276" s="47">
        <f t="shared" si="77"/>
        <v>7</v>
      </c>
      <c r="I276" s="47">
        <v>1718</v>
      </c>
      <c r="J276" s="53">
        <f t="shared" si="74"/>
        <v>1.769783876218143E-2</v>
      </c>
      <c r="Y276" s="48"/>
      <c r="Z276" s="51">
        <f>Z275+$AA$41</f>
        <v>209.70000000000084</v>
      </c>
      <c r="AA276" s="25">
        <f>AA275+AB276*$AA$41</f>
        <v>18.138706446752369</v>
      </c>
      <c r="AB276" s="26">
        <f>-$AC$35*AA275*AC275</f>
        <v>-5.2888602647493712E-17</v>
      </c>
      <c r="AC276" s="25">
        <f>AC275+AD276*$AA$41</f>
        <v>1.5801087301091562E-16</v>
      </c>
      <c r="AD276" s="27">
        <f>$AC$35*AA275*AC275-$AC$36*AC275</f>
        <v>-4.0416578165045407E-17</v>
      </c>
      <c r="AE276" s="33"/>
      <c r="AF276" s="51">
        <f>AF275+$AG$41</f>
        <v>86.210000000000079</v>
      </c>
      <c r="AG276" s="80">
        <f>AG275+AH276*$AG$41</f>
        <v>6.9270659656230196</v>
      </c>
      <c r="AH276" s="26">
        <f>-$AI$35*AG275*AI275</f>
        <v>-1.177217431033058E-7</v>
      </c>
      <c r="AI276" s="25">
        <f>AI275+AJ276*$AG$41</f>
        <v>7.1208671330352378E-7</v>
      </c>
      <c r="AJ276" s="27">
        <f>$AI$35*AG275*AI275-$AI$36*AI275</f>
        <v>-2.6263044685794733E-7</v>
      </c>
      <c r="AK276" s="36"/>
      <c r="AL276" s="51">
        <f>AL275+$AM$41</f>
        <v>116.5</v>
      </c>
      <c r="AM276" s="25">
        <f>AM275+AN276*$AM$41</f>
        <v>29.291015831345483</v>
      </c>
      <c r="AN276" s="26">
        <f>-$AO$35*AM275*AO275</f>
        <v>-3.810584784669962E-4</v>
      </c>
      <c r="AO276" s="25">
        <f>AO275+AP276*$AM$41</f>
        <v>6.6030999480760737E-4</v>
      </c>
      <c r="AP276" s="27">
        <f>$AO$35*AM275*AO275-$AO$36*AO275</f>
        <v>-1.2485925830512144E-4</v>
      </c>
      <c r="AQ276" s="5"/>
      <c r="AR276" s="51">
        <f>AR275+$AS$41</f>
        <v>55.920000000000108</v>
      </c>
      <c r="AS276" s="25">
        <f>AS275+AT276*$AS$41</f>
        <v>3.0434204674309853</v>
      </c>
      <c r="AT276" s="26">
        <f>-$AU$35*AS275*AU275</f>
        <v>-1.2433112973929078E-3</v>
      </c>
      <c r="AU276" s="25">
        <f>AU275+AV276*$AS$41</f>
        <v>1.4312547583433663E-2</v>
      </c>
      <c r="AV276" s="27">
        <f>$AU$35*AS275*AU275-$AU$36*AU275</f>
        <v>-5.8266088734890585E-3</v>
      </c>
      <c r="AW276" s="30"/>
      <c r="AX276" s="19">
        <f>AX275+$AS$41</f>
        <v>55.920000000000108</v>
      </c>
      <c r="AY276" s="25">
        <f>AY275+AZ276*$AY$41</f>
        <v>1.3679543565394284E-3</v>
      </c>
      <c r="AZ276" s="26">
        <f>-$BA$35*AY275*BA275</f>
        <v>-2.3924032758529532E-5</v>
      </c>
      <c r="BA276" s="25">
        <f>BA275+BB276*$AY$41</f>
        <v>0.2247095711094442</v>
      </c>
      <c r="BB276" s="27">
        <f>$BA$35*AY275*BA275-$BA$36*BA275</f>
        <v>-9.6831793546356848E-2</v>
      </c>
      <c r="BC276" s="36"/>
      <c r="BD276" s="19">
        <f>BD275+$BE$41</f>
        <v>46.600000000000122</v>
      </c>
      <c r="BE276" s="25">
        <f>BE275+BF276*$BE$41</f>
        <v>0.63886052403424887</v>
      </c>
      <c r="BF276" s="26">
        <f>-$BG$35*BE275*BG275</f>
        <v>-4.9249444169641436E-2</v>
      </c>
      <c r="BG276" s="25">
        <f>BG275+BH276*$BE$41</f>
        <v>1.2329892919296426</v>
      </c>
      <c r="BH276" s="27">
        <f>$BG$35*BE275*BG275-$BG$36*BG275</f>
        <v>-0.86459033975244393</v>
      </c>
      <c r="BI276" s="74"/>
      <c r="BJ276" s="19">
        <f>BJ275+$BK$41</f>
        <v>107.17999999999952</v>
      </c>
      <c r="BK276" s="25">
        <f>BK275+BL276*$BK$41</f>
        <v>1.2390324887642554</v>
      </c>
      <c r="BL276" s="26">
        <f>-$BM$35*BK275*BM275</f>
        <v>-3.0613617149038118E-2</v>
      </c>
      <c r="BM276" s="25">
        <f>BM275+BN276*$BK$41</f>
        <v>0.41234838670873974</v>
      </c>
      <c r="BN276" s="27">
        <f>$BM$35*BK275*BM275-$BM$36*BM275</f>
        <v>-0.33867736692103101</v>
      </c>
      <c r="BO276" s="74"/>
      <c r="BP276" s="19">
        <f>BP275+$BK$41</f>
        <v>107.17999999999952</v>
      </c>
      <c r="BQ276" s="25">
        <f>BQ275+BR276*$BQ$41</f>
        <v>2.8319015019304961</v>
      </c>
      <c r="BR276" s="26">
        <f>-$BS$35*BQ275*BS275</f>
        <v>-2.3111556754470484</v>
      </c>
      <c r="BS276" s="25">
        <f>BS275+BT276*$BQ$41</f>
        <v>13.542263931056832</v>
      </c>
      <c r="BT276" s="27">
        <f>$BS$35*BQ275*BS275-$BS$36*BS275</f>
        <v>-6.9425838285988153</v>
      </c>
      <c r="BU276" s="100"/>
      <c r="BV276" s="19">
        <f>BV275+$BK$41</f>
        <v>107.17999999999952</v>
      </c>
      <c r="BW276" s="25">
        <f>BW275+BX276*$BQ$41</f>
        <v>2.8319015019304961</v>
      </c>
      <c r="BX276" s="26">
        <f>-$BS$35*BW275*BY275</f>
        <v>-2.3111556754470484</v>
      </c>
      <c r="BY276" s="25">
        <f>BY275+BZ276*$BQ$41</f>
        <v>13.542263931056832</v>
      </c>
      <c r="BZ276" s="27">
        <f>$BS$35*BW275*BY275-$BS$36*BY275</f>
        <v>-6.9425838285988153</v>
      </c>
      <c r="CA276" s="33"/>
      <c r="CB276" s="21">
        <f>CB275+$AA$41</f>
        <v>209.70000000000084</v>
      </c>
      <c r="CC276" s="64">
        <f>AC279</f>
        <v>8.487002418512629E-17</v>
      </c>
      <c r="CD276" s="64">
        <f>AI279</f>
        <v>4.8514028516438722E-7</v>
      </c>
      <c r="CE276" s="64">
        <f>AO279</f>
        <v>5.0354846071633003E-4</v>
      </c>
      <c r="CF276" s="25">
        <f>AU279</f>
        <v>1.0820735184730397E-2</v>
      </c>
      <c r="CG276" s="63">
        <f>BA279</f>
        <v>0.17959337793950819</v>
      </c>
      <c r="CH276" s="63">
        <f>BG279</f>
        <v>0.83114858705578221</v>
      </c>
      <c r="CI276" s="63">
        <f>BM279</f>
        <v>0.15734956377745088</v>
      </c>
      <c r="CJ276" s="63">
        <f>BS279</f>
        <v>11.573216172063407</v>
      </c>
      <c r="CK276" s="64">
        <f>SUM(CC276:CJ276)</f>
        <v>12.752632469621881</v>
      </c>
      <c r="CL276" s="36"/>
    </row>
    <row r="277" spans="2:90" x14ac:dyDescent="0.65">
      <c r="B277" s="45">
        <v>44131</v>
      </c>
      <c r="C277" s="39">
        <f t="shared" si="73"/>
        <v>424</v>
      </c>
      <c r="D277" s="47">
        <v>97498</v>
      </c>
      <c r="E277" s="52">
        <f t="shared" si="75"/>
        <v>3.7410036608869851E-2</v>
      </c>
      <c r="F277" s="39">
        <f t="shared" si="76"/>
        <v>24743</v>
      </c>
      <c r="G277" s="47">
        <v>2606199</v>
      </c>
      <c r="H277" s="47">
        <f t="shared" si="77"/>
        <v>7</v>
      </c>
      <c r="I277" s="47">
        <v>1725</v>
      </c>
      <c r="J277" s="53">
        <f t="shared" si="74"/>
        <v>1.7692670618884489E-2</v>
      </c>
      <c r="Y277" s="48"/>
      <c r="Z277" s="51">
        <f>Z276+$AA$41</f>
        <v>210.60000000000085</v>
      </c>
      <c r="AA277" s="25">
        <f>AA276+AB277*$AA$41</f>
        <v>18.138706446752369</v>
      </c>
      <c r="AB277" s="26">
        <f>-$AC$35*AA276*AC276</f>
        <v>-4.2991692614100977E-17</v>
      </c>
      <c r="AC277" s="25">
        <f>AC276+AD277*$AA$41</f>
        <v>1.2844269922289096E-16</v>
      </c>
      <c r="AD277" s="27">
        <f>$AC$35*AA276*AC276-$AC$36*AC276</f>
        <v>-3.2853526431138512E-17</v>
      </c>
      <c r="AE277" s="33"/>
      <c r="AF277" s="51">
        <f>AF276+$AG$41</f>
        <v>86.580000000000084</v>
      </c>
      <c r="AG277" s="80">
        <f>AG276+AH277*$AG$41</f>
        <v>6.9270659272961606</v>
      </c>
      <c r="AH277" s="26">
        <f>-$AI$35*AG276*AI276</f>
        <v>-1.0358610436224114E-7</v>
      </c>
      <c r="AI277" s="25">
        <f>AI276+AJ277*$AG$41</f>
        <v>6.2658169247407019E-7</v>
      </c>
      <c r="AJ277" s="27">
        <f>$AI$35*AG276*AI276-$AI$36*AI276</f>
        <v>-2.3109465089041503E-7</v>
      </c>
      <c r="AK277" s="36"/>
      <c r="AL277" s="51">
        <f>AL276+$AM$41</f>
        <v>117</v>
      </c>
      <c r="AM277" s="25">
        <f>AM276+AN277*$AM$41</f>
        <v>29.29084176099088</v>
      </c>
      <c r="AN277" s="26">
        <f>-$AO$35*AM276*AO276</f>
        <v>-3.4814070920709505E-4</v>
      </c>
      <c r="AO277" s="25">
        <f>AO276+AP277*$AM$41</f>
        <v>6.0327185122849227E-4</v>
      </c>
      <c r="AP277" s="27">
        <f>$AO$35*AM276*AO276-$AO$36*AO276</f>
        <v>-1.1407628715823009E-4</v>
      </c>
      <c r="AQ277" s="5"/>
      <c r="AR277" s="51">
        <f>AR276+$AS$41</f>
        <v>56.16000000000011</v>
      </c>
      <c r="AS277" s="25">
        <f>AS276+AT277*$AS$41</f>
        <v>3.0431486586453849</v>
      </c>
      <c r="AT277" s="26">
        <f>-$AU$35*AS276*AU276</f>
        <v>-1.1325366066690492E-3</v>
      </c>
      <c r="AU277" s="25">
        <f>AU276+AV277*$AS$41</f>
        <v>1.3038601230023398E-2</v>
      </c>
      <c r="AV277" s="27">
        <f>$AU$35*AS276*AU276-$AU$36*AU276</f>
        <v>-5.3081098058760995E-3</v>
      </c>
      <c r="AW277" s="30"/>
      <c r="AX277" s="19">
        <f>AX276+$AS$41</f>
        <v>56.16000000000011</v>
      </c>
      <c r="AY277" s="25">
        <f>AY276+AZ277*$AY$41</f>
        <v>1.36397055055908E-3</v>
      </c>
      <c r="AZ277" s="26">
        <f>-$BA$35*AY276*BA276</f>
        <v>-2.2132255446379487E-5</v>
      </c>
      <c r="BA277" s="25">
        <f>BA276+BB277*$AY$41</f>
        <v>0.20853446579554458</v>
      </c>
      <c r="BB277" s="27">
        <f>$BA$35*AY276*BA276-$BA$36*BA276</f>
        <v>-8.98616961883313E-2</v>
      </c>
      <c r="BC277" s="36"/>
      <c r="BD277" s="19">
        <f>BD276+$BE$41</f>
        <v>46.800000000000125</v>
      </c>
      <c r="BE277" s="25">
        <f>BE276+BF277*$BE$41</f>
        <v>0.63035327563440435</v>
      </c>
      <c r="BF277" s="26">
        <f>-$BG$35*BE276*BG276</f>
        <v>-4.2536241999222596E-2</v>
      </c>
      <c r="BG277" s="25">
        <f>BG276+BH277*$BE$41</f>
        <v>1.0812079323786334</v>
      </c>
      <c r="BH277" s="27">
        <f>$BG$35*BE276*BG276-$BG$36*BG276</f>
        <v>-0.7589067977550451</v>
      </c>
      <c r="BI277" s="74"/>
      <c r="BJ277" s="19">
        <f>BJ276+$BK$41</f>
        <v>107.63999999999952</v>
      </c>
      <c r="BK277" s="25">
        <f>BK276+BL277*$BK$41</f>
        <v>1.2289266286783431</v>
      </c>
      <c r="BL277" s="26">
        <f>-$BM$35*BK276*BM276</f>
        <v>-2.1969261056331183E-2</v>
      </c>
      <c r="BM277" s="25">
        <f>BM276+BN277*$BK$41</f>
        <v>0.29916207916873894</v>
      </c>
      <c r="BN277" s="27">
        <f>$BM$35*BK276*BM276-$BM$36*BM276</f>
        <v>-0.24605719030434964</v>
      </c>
      <c r="BO277" s="74"/>
      <c r="BP277" s="19">
        <f>BP276+$BK$41</f>
        <v>107.63999999999952</v>
      </c>
      <c r="BQ277" s="25">
        <f>BQ276+BR277*$BQ$41</f>
        <v>2.628644606831231</v>
      </c>
      <c r="BR277" s="26">
        <f>-$BS$35*BQ276*BS276</f>
        <v>-2.0325689509926481</v>
      </c>
      <c r="BS277" s="25">
        <f>BS276+BT277*$BQ$41</f>
        <v>12.865273670637402</v>
      </c>
      <c r="BT277" s="27">
        <f>$BS$35*BQ276*BS276-$BS$36*BS276</f>
        <v>-6.7699026041942929</v>
      </c>
      <c r="BU277" s="100"/>
      <c r="BV277" s="19">
        <f>BV276+$BK$41</f>
        <v>107.63999999999952</v>
      </c>
      <c r="BW277" s="25">
        <f>BW276+BX277*$BQ$41</f>
        <v>2.628644606831231</v>
      </c>
      <c r="BX277" s="26">
        <f>-$BS$35*BW276*BY276</f>
        <v>-2.0325689509926481</v>
      </c>
      <c r="BY277" s="25">
        <f>BY276+BZ277*$BQ$41</f>
        <v>12.865273670637402</v>
      </c>
      <c r="BZ277" s="27">
        <f>$BS$35*BW276*BY276-$BS$36*BY276</f>
        <v>-6.7699026041942929</v>
      </c>
      <c r="CA277" s="33"/>
      <c r="CB277" s="21">
        <f>CB276+$AA$41</f>
        <v>210.60000000000085</v>
      </c>
      <c r="CC277" s="64">
        <f>AC280</f>
        <v>6.8988511877259258E-17</v>
      </c>
      <c r="CD277" s="64">
        <f>AI280</f>
        <v>4.2688624153983596E-7</v>
      </c>
      <c r="CE277" s="64">
        <f>AO280</f>
        <v>4.6004934480851402E-4</v>
      </c>
      <c r="CF277" s="25">
        <f>AU280</f>
        <v>9.8575414583703721E-3</v>
      </c>
      <c r="CG277" s="63">
        <f>BA280</f>
        <v>0.16666581288976665</v>
      </c>
      <c r="CH277" s="63">
        <f>BG280</f>
        <v>0.72863424834546853</v>
      </c>
      <c r="CI277" s="63">
        <f>BM280</f>
        <v>0.11408797143000596</v>
      </c>
      <c r="CJ277" s="63">
        <f>BS280</f>
        <v>10.961477794850303</v>
      </c>
      <c r="CK277" s="64">
        <f>SUM(CC277:CJ277)</f>
        <v>11.981183845204965</v>
      </c>
      <c r="CL277" s="36"/>
    </row>
    <row r="278" spans="2:90" x14ac:dyDescent="0.65">
      <c r="B278" s="45">
        <v>44132</v>
      </c>
      <c r="C278" s="39">
        <f t="shared" si="73"/>
        <v>618</v>
      </c>
      <c r="D278" s="47">
        <v>98116</v>
      </c>
      <c r="E278" s="52">
        <f t="shared" si="75"/>
        <v>3.7255425362136968E-2</v>
      </c>
      <c r="F278" s="39">
        <f t="shared" si="76"/>
        <v>27404</v>
      </c>
      <c r="G278" s="47">
        <v>2633603</v>
      </c>
      <c r="H278" s="47">
        <f t="shared" si="77"/>
        <v>5</v>
      </c>
      <c r="I278" s="47">
        <v>1730</v>
      </c>
      <c r="J278" s="53">
        <f t="shared" si="74"/>
        <v>1.7632190468425131E-2</v>
      </c>
      <c r="Y278" s="48"/>
      <c r="Z278" s="51">
        <f>Z277+$AA$41</f>
        <v>211.50000000000085</v>
      </c>
      <c r="AA278" s="25">
        <f>AA277+AB278*$AA$41</f>
        <v>18.138706446752369</v>
      </c>
      <c r="AB278" s="26">
        <f>-$AC$35*AA277*AC277</f>
        <v>-3.4946766246487914E-17</v>
      </c>
      <c r="AC278" s="25">
        <f>AC277+AD278*$AA$41</f>
        <v>1.0440754278044119E-16</v>
      </c>
      <c r="AD278" s="27">
        <f>$AC$35*AA277*AC277-$AC$36*AC277</f>
        <v>-2.670572938049974E-17</v>
      </c>
      <c r="AE278" s="33"/>
      <c r="AF278" s="51">
        <f>AF277+$AG$41</f>
        <v>86.950000000000088</v>
      </c>
      <c r="AG278" s="80">
        <f>AG277+AH278*$AG$41</f>
        <v>6.9270658935714646</v>
      </c>
      <c r="AH278" s="26">
        <f>-$AI$35*AG277*AI277</f>
        <v>-9.114782654469856E-8</v>
      </c>
      <c r="AI278" s="25">
        <f>AI277+AJ278*$AG$41</f>
        <v>5.5134383197436782E-7</v>
      </c>
      <c r="AJ278" s="27">
        <f>$AI$35*AG277*AI277-$AI$36*AI277</f>
        <v>-2.0334556891811444E-7</v>
      </c>
      <c r="AK278" s="36"/>
      <c r="AL278" s="51">
        <f>AL277+$AM$41</f>
        <v>117.5</v>
      </c>
      <c r="AM278" s="25">
        <f>AM277+AN278*$AM$41</f>
        <v>29.29068272792788</v>
      </c>
      <c r="AN278" s="26">
        <f>-$AO$35*AM277*AO277</f>
        <v>-3.1806612599748831E-4</v>
      </c>
      <c r="AO278" s="25">
        <f>AO277+AP278*$AM$41</f>
        <v>5.511597662972641E-4</v>
      </c>
      <c r="AP278" s="27">
        <f>$AO$35*AM277*AO277-$AO$36*AO277</f>
        <v>-1.0422416986245628E-4</v>
      </c>
      <c r="AQ278" s="5"/>
      <c r="AR278" s="51">
        <f>AR277+$AS$41</f>
        <v>56.400000000000112</v>
      </c>
      <c r="AS278" s="25">
        <f>AS277+AT278*$AS$41</f>
        <v>3.0429010654178796</v>
      </c>
      <c r="AT278" s="26">
        <f>-$AU$35*AS277*AU277</f>
        <v>-1.031638447937702E-3</v>
      </c>
      <c r="AU278" s="25">
        <f>AU277+AV278*$AS$41</f>
        <v>1.187802552468592E-2</v>
      </c>
      <c r="AV278" s="27">
        <f>$AU$35*AS277*AU277-$AU$36*AU277</f>
        <v>-4.8357321055728271E-3</v>
      </c>
      <c r="AW278" s="30"/>
      <c r="AX278" s="19">
        <f>AX277+$AS$41</f>
        <v>56.400000000000112</v>
      </c>
      <c r="AY278" s="25">
        <f>AY277+AZ278*$AY$41</f>
        <v>1.3602842746423028E-3</v>
      </c>
      <c r="AZ278" s="26">
        <f>-$BA$35*AY277*BA277</f>
        <v>-2.0479310648761863E-5</v>
      </c>
      <c r="BA278" s="25">
        <f>BA277+BB278*$AY$41</f>
        <v>0.19352367053418215</v>
      </c>
      <c r="BB278" s="27">
        <f>$BA$35*AY277*BA277-$BA$36*BA277</f>
        <v>-8.339330700756907E-2</v>
      </c>
      <c r="BC278" s="36"/>
      <c r="BD278" s="19">
        <f>BD277+$BE$41</f>
        <v>47.000000000000128</v>
      </c>
      <c r="BE278" s="25">
        <f>BE277+BF278*$BE$41</f>
        <v>0.62299261164678321</v>
      </c>
      <c r="BF278" s="26">
        <f>-$BG$35*BE277*BG277</f>
        <v>-3.6803319938105747E-2</v>
      </c>
      <c r="BG278" s="25">
        <f>BG277+BH278*$BE$41</f>
        <v>0.94801156515703222</v>
      </c>
      <c r="BH278" s="27">
        <f>$BG$35*BE277*BG277-$BG$36*BG277</f>
        <v>-0.6659818361080061</v>
      </c>
      <c r="BI278" s="74"/>
      <c r="BJ278" s="19">
        <f>BJ277+$BK$41</f>
        <v>108.09999999999951</v>
      </c>
      <c r="BK278" s="25">
        <f>BK277+BL278*$BK$41</f>
        <v>1.2216545463847022</v>
      </c>
      <c r="BL278" s="26">
        <f>-$BM$35*BK277*BM277</f>
        <v>-1.5808874551393404E-2</v>
      </c>
      <c r="BM278" s="25">
        <f>BM277+BN278*$BK$41</f>
        <v>0.21698469979092694</v>
      </c>
      <c r="BN278" s="27">
        <f>$BM$35*BK277*BM277-$BM$36*BM277</f>
        <v>-0.17864647690828692</v>
      </c>
      <c r="BO278" s="74"/>
      <c r="BP278" s="19">
        <f>BP277+$BK$41</f>
        <v>108.09999999999951</v>
      </c>
      <c r="BQ278" s="25">
        <f>BQ277+BR278*$BQ$41</f>
        <v>2.4494079759076683</v>
      </c>
      <c r="BR278" s="26">
        <f>-$BS$35*BQ277*BS277</f>
        <v>-1.7923663092356288</v>
      </c>
      <c r="BS278" s="25">
        <f>BS277+BT278*$BQ$41</f>
        <v>12.208267512969533</v>
      </c>
      <c r="BT278" s="27">
        <f>$BS$35*BQ277*BS277-$BS$36*BS277</f>
        <v>-6.5700615766786825</v>
      </c>
      <c r="BU278" s="100"/>
      <c r="BV278" s="19">
        <f>BV277+$BK$41</f>
        <v>108.09999999999951</v>
      </c>
      <c r="BW278" s="25">
        <f>BW277+BX278*$BQ$41</f>
        <v>2.4494079759076683</v>
      </c>
      <c r="BX278" s="26">
        <f>-$BS$35*BW277*BY277</f>
        <v>-1.7923663092356288</v>
      </c>
      <c r="BY278" s="25">
        <f>BY277+BZ278*$BQ$41</f>
        <v>12.208267512969533</v>
      </c>
      <c r="BZ278" s="27">
        <f>$BS$35*BW277*BY277-$BS$36*BY277</f>
        <v>-6.5700615766786825</v>
      </c>
      <c r="CA278" s="33"/>
      <c r="CB278" s="21">
        <f>CB277+$AA$41</f>
        <v>211.50000000000085</v>
      </c>
      <c r="CC278" s="64">
        <f>AC281</f>
        <v>5.6078866675671845E-17</v>
      </c>
      <c r="CD278" s="64">
        <f>AI281</f>
        <v>3.7562715104609508E-7</v>
      </c>
      <c r="CE278" s="64">
        <f>AO281</f>
        <v>4.203073575087763E-4</v>
      </c>
      <c r="CF278" s="25">
        <f>AU281</f>
        <v>8.9800725367556317E-3</v>
      </c>
      <c r="CG278" s="63">
        <f>BA281</f>
        <v>0.1546687983698912</v>
      </c>
      <c r="CH278" s="63">
        <f>BG281</f>
        <v>0.63872053026443709</v>
      </c>
      <c r="CI278" s="63">
        <f>BM281</f>
        <v>8.2712151140301671E-2</v>
      </c>
      <c r="CJ278" s="63">
        <f>BS281</f>
        <v>10.373911088871486</v>
      </c>
      <c r="CK278" s="64">
        <f>SUM(CC278:CJ278)</f>
        <v>11.259413324167532</v>
      </c>
      <c r="CL278" s="75">
        <f>P91</f>
        <v>44396</v>
      </c>
    </row>
    <row r="279" spans="2:90" x14ac:dyDescent="0.65">
      <c r="B279" s="45">
        <v>44133</v>
      </c>
      <c r="C279" s="39">
        <f t="shared" ref="C279:C284" si="78">IF(D279="","",D279-D278)</f>
        <v>736</v>
      </c>
      <c r="D279" s="47">
        <v>98852</v>
      </c>
      <c r="E279" s="52">
        <f t="shared" si="75"/>
        <v>3.7182171274504565E-2</v>
      </c>
      <c r="F279" s="39">
        <f t="shared" si="76"/>
        <v>24983</v>
      </c>
      <c r="G279" s="47">
        <v>2658586</v>
      </c>
      <c r="H279" s="47">
        <f t="shared" si="77"/>
        <v>3</v>
      </c>
      <c r="I279" s="47">
        <v>1733</v>
      </c>
      <c r="J279" s="53">
        <f t="shared" si="74"/>
        <v>1.7531258851616559E-2</v>
      </c>
      <c r="Y279" s="48"/>
      <c r="Z279" s="51">
        <f>Z278+$AA$41</f>
        <v>212.40000000000086</v>
      </c>
      <c r="AA279" s="25">
        <f>AA278+AB279*$AA$41</f>
        <v>18.138706446752369</v>
      </c>
      <c r="AB279" s="26">
        <f>-$AC$35*AA278*AC278</f>
        <v>-2.8407266539817434E-17</v>
      </c>
      <c r="AC279" s="25">
        <f>AC278+AD279*$AA$41</f>
        <v>8.487002418512629E-17</v>
      </c>
      <c r="AD279" s="27">
        <f>$AC$35*AA278*AC278-$AC$36*AC278</f>
        <v>-2.1708353994794336E-17</v>
      </c>
      <c r="AE279" s="33"/>
      <c r="AF279" s="51">
        <f>AF278+$AG$41</f>
        <v>87.320000000000093</v>
      </c>
      <c r="AG279" s="80">
        <f>AG278+AH279*$AG$41</f>
        <v>6.9270658638963187</v>
      </c>
      <c r="AH279" s="26">
        <f>-$AI$35*AG278*AI278</f>
        <v>-8.0203096136113441E-8</v>
      </c>
      <c r="AI279" s="25">
        <f>AI278+AJ279*$AG$41</f>
        <v>4.8514028516438722E-7</v>
      </c>
      <c r="AJ279" s="27">
        <f>$AI$35*AG278*AI278-$AI$36*AI278</f>
        <v>-1.7892850489183946E-7</v>
      </c>
      <c r="AK279" s="36"/>
      <c r="AL279" s="51">
        <f>AL278+$AM$41</f>
        <v>118</v>
      </c>
      <c r="AM279" s="25">
        <f>AM278+AN279*$AM$41</f>
        <v>29.290537433315258</v>
      </c>
      <c r="AN279" s="26">
        <f>-$AO$35*AM278*AO278</f>
        <v>-2.905892252462167E-4</v>
      </c>
      <c r="AO279" s="25">
        <f>AO278+AP279*$AM$41</f>
        <v>5.0354846071633003E-4</v>
      </c>
      <c r="AP279" s="27">
        <f>$AO$35*AM278*AO278-$AO$36*AO278</f>
        <v>-9.5222611161868134E-5</v>
      </c>
      <c r="AQ279" s="5"/>
      <c r="AR279" s="51">
        <f>AR278+$AS$41</f>
        <v>56.640000000000114</v>
      </c>
      <c r="AS279" s="25">
        <f>AS278+AT279*$AS$41</f>
        <v>3.0426755290011691</v>
      </c>
      <c r="AT279" s="26">
        <f>-$AU$35*AS278*AU278</f>
        <v>-9.3973506962731642E-4</v>
      </c>
      <c r="AU279" s="25">
        <f>AU278+AV279*$AS$41</f>
        <v>1.0820735184730397E-2</v>
      </c>
      <c r="AV279" s="27">
        <f>$AU$35*AS278*AU278-$AU$36*AU278</f>
        <v>-4.4053764164813476E-3</v>
      </c>
      <c r="AW279" s="30"/>
      <c r="AX279" s="19">
        <f>AX278+$AS$41</f>
        <v>56.640000000000114</v>
      </c>
      <c r="AY279" s="25">
        <f>AY278+AZ279*$AY$41</f>
        <v>1.3568725908551516E-3</v>
      </c>
      <c r="AZ279" s="26">
        <f>-$BA$35*AY278*BA278</f>
        <v>-1.8953798817506828E-5</v>
      </c>
      <c r="BA279" s="25">
        <f>BA278+BB279*$AY$41</f>
        <v>0.17959337793950819</v>
      </c>
      <c r="BB279" s="27">
        <f>$BA$35*AY278*BA278-$BA$36*BA278</f>
        <v>-7.7390514414855366E-2</v>
      </c>
      <c r="BC279" s="36"/>
      <c r="BD279" s="19">
        <f>BD278+$BE$41</f>
        <v>47.200000000000131</v>
      </c>
      <c r="BE279" s="25">
        <f>BE278+BF279*$BE$41</f>
        <v>0.61661408627761904</v>
      </c>
      <c r="BF279" s="26">
        <f>-$BG$35*BE278*BG278</f>
        <v>-3.1892626845820837E-2</v>
      </c>
      <c r="BG279" s="25">
        <f>BG278+BH279*$BE$41</f>
        <v>0.83114858705578221</v>
      </c>
      <c r="BH279" s="27">
        <f>$BG$35*BE278*BG278-$BG$36*BG278</f>
        <v>-0.58431489050625007</v>
      </c>
      <c r="BI279" s="74"/>
      <c r="BJ279" s="19">
        <f>BJ278+$BK$41</f>
        <v>108.5599999999995</v>
      </c>
      <c r="BK279" s="25">
        <f>BK278+BL279*$BK$41</f>
        <v>1.2164112571606911</v>
      </c>
      <c r="BL279" s="26">
        <f>-$BM$35*BK278*BM278</f>
        <v>-1.139845483480674E-2</v>
      </c>
      <c r="BM279" s="25">
        <f>BM278+BN279*$BK$41</f>
        <v>0.15734956377745088</v>
      </c>
      <c r="BN279" s="27">
        <f>$BM$35*BK278*BM278-$BM$36*BM278</f>
        <v>-0.12964160002929576</v>
      </c>
      <c r="BO279" s="74"/>
      <c r="BP279" s="19">
        <f>BP278+$BK$41</f>
        <v>108.5599999999995</v>
      </c>
      <c r="BQ279" s="25">
        <f>BQ278+BR279*$BQ$41</f>
        <v>2.2909219284707736</v>
      </c>
      <c r="BR279" s="26">
        <f>-$BS$35*BQ278*BS278</f>
        <v>-1.5848604743689487</v>
      </c>
      <c r="BS279" s="25">
        <f>BS278+BT279*$BQ$41</f>
        <v>11.573216172063407</v>
      </c>
      <c r="BT279" s="27">
        <f>$BS$35*BQ278*BS278-$BS$36*BS278</f>
        <v>-6.3505134090612483</v>
      </c>
      <c r="BU279" s="100"/>
      <c r="BV279" s="19">
        <f>BV278+$BK$41</f>
        <v>108.5599999999995</v>
      </c>
      <c r="BW279" s="25">
        <f>BW278+BX279*$BQ$41</f>
        <v>2.2909219284707736</v>
      </c>
      <c r="BX279" s="26">
        <f>-$BS$35*BW278*BY278</f>
        <v>-1.5848604743689487</v>
      </c>
      <c r="BY279" s="25">
        <f>BY278+BZ279*$BQ$41</f>
        <v>11.573216172063407</v>
      </c>
      <c r="BZ279" s="27">
        <f>$BS$35*BW278*BY278-$BS$36*BY278</f>
        <v>-6.3505134090612483</v>
      </c>
      <c r="CA279" s="33"/>
      <c r="CB279" s="21">
        <f>CB278+$AA$41</f>
        <v>212.40000000000086</v>
      </c>
      <c r="CC279" s="64">
        <f>AC282</f>
        <v>4.5584970628485377E-17</v>
      </c>
      <c r="CD279" s="64">
        <f>AI282</f>
        <v>3.3052308283684148E-7</v>
      </c>
      <c r="CE279" s="64">
        <f>AO282</f>
        <v>3.8399807698698632E-4</v>
      </c>
      <c r="CF279" s="25">
        <f>AU282</f>
        <v>8.1807010126872109E-3</v>
      </c>
      <c r="CG279" s="63">
        <f>BA282</f>
        <v>0.14353535255695976</v>
      </c>
      <c r="CH279" s="63">
        <f>BG282</f>
        <v>0.55986902454874121</v>
      </c>
      <c r="CI279" s="63">
        <f>BM282</f>
        <v>5.9960652180478365E-2</v>
      </c>
      <c r="CJ279" s="63">
        <f>BS282</f>
        <v>9.8109708149436212</v>
      </c>
      <c r="CK279" s="64">
        <f>SUM(CC279:CJ279)</f>
        <v>10.582900873842558</v>
      </c>
      <c r="CL279" s="36"/>
    </row>
    <row r="280" spans="2:90" x14ac:dyDescent="0.65">
      <c r="B280" s="45">
        <v>44134</v>
      </c>
      <c r="C280" s="39">
        <f t="shared" si="78"/>
        <v>770</v>
      </c>
      <c r="D280" s="47">
        <v>99622</v>
      </c>
      <c r="E280" s="52">
        <f t="shared" si="75"/>
        <v>3.7149280652668655E-2</v>
      </c>
      <c r="F280" s="39">
        <f t="shared" si="76"/>
        <v>23081</v>
      </c>
      <c r="G280" s="47">
        <v>2681667</v>
      </c>
      <c r="H280" s="47">
        <f t="shared" si="77"/>
        <v>11</v>
      </c>
      <c r="I280" s="47">
        <v>1744</v>
      </c>
      <c r="J280" s="53">
        <f t="shared" si="74"/>
        <v>1.7506173335207084E-2</v>
      </c>
      <c r="Y280" s="48"/>
      <c r="Z280" s="51">
        <f>Z279+$AA$41</f>
        <v>213.30000000000086</v>
      </c>
      <c r="AA280" s="25">
        <f>AA279+AB280*$AA$41</f>
        <v>18.138706446752369</v>
      </c>
      <c r="AB280" s="26">
        <f>-$AC$35*AA279*AC279</f>
        <v>-2.3091486822341695E-17</v>
      </c>
      <c r="AC280" s="25">
        <f>AC279+AD280*$AA$41</f>
        <v>6.8988511877259258E-17</v>
      </c>
      <c r="AD280" s="27">
        <f>$AC$35*AA279*AC279-$AC$36*AC279</f>
        <v>-1.7646124786518923E-17</v>
      </c>
      <c r="AE280" s="33"/>
      <c r="AF280" s="51">
        <f>AF279+$AG$41</f>
        <v>87.690000000000097</v>
      </c>
      <c r="AG280" s="80">
        <f>AG279+AH280*$AG$41</f>
        <v>6.9270658377844665</v>
      </c>
      <c r="AH280" s="26">
        <f>-$AI$35*AG279*AI279</f>
        <v>-7.05725728798262E-8</v>
      </c>
      <c r="AI280" s="25">
        <f>AI279+AJ280*$AG$41</f>
        <v>4.2688624153983596E-7</v>
      </c>
      <c r="AJ280" s="27">
        <f>$AI$35*AG279*AI279-$AI$36*AI279</f>
        <v>-1.574433611474358E-7</v>
      </c>
      <c r="AK280" s="36"/>
      <c r="AL280" s="51">
        <f>AL279+$AM$41</f>
        <v>118.5</v>
      </c>
      <c r="AM280" s="25">
        <f>AM279+AN280*$AM$41</f>
        <v>29.290404690469916</v>
      </c>
      <c r="AN280" s="26">
        <f>-$AO$35*AM279*AO279</f>
        <v>-2.654856906857989E-4</v>
      </c>
      <c r="AO280" s="25">
        <f>AO279+AP280*$AM$41</f>
        <v>4.6004934480851402E-4</v>
      </c>
      <c r="AP280" s="27">
        <f>$AO$35*AM279*AO279-$AO$36*AO279</f>
        <v>-8.6998231815632089E-5</v>
      </c>
      <c r="AQ280" s="5"/>
      <c r="AR280" s="51">
        <f>AR279+$AS$41</f>
        <v>56.880000000000116</v>
      </c>
      <c r="AS280" s="25">
        <f>AS279+AT280*$AS$41</f>
        <v>3.0424700833275784</v>
      </c>
      <c r="AT280" s="26">
        <f>-$AU$35*AS279*AU279</f>
        <v>-8.5602363996190912E-4</v>
      </c>
      <c r="AU280" s="25">
        <f>AU279+AV280*$AS$41</f>
        <v>9.8575414583703721E-3</v>
      </c>
      <c r="AV280" s="27">
        <f>$AU$35*AS279*AU279-$AU$36*AU279</f>
        <v>-4.0133071931667697E-3</v>
      </c>
      <c r="AW280" s="30"/>
      <c r="AX280" s="19">
        <f>AX279+$AS$41</f>
        <v>56.880000000000116</v>
      </c>
      <c r="AY280" s="25">
        <f>AY279+AZ280*$AY$41</f>
        <v>1.3537144289521047E-3</v>
      </c>
      <c r="AZ280" s="26">
        <f>-$BA$35*AY279*BA279</f>
        <v>-1.7545343905815039E-5</v>
      </c>
      <c r="BA280" s="25">
        <f>BA279+BB280*$AY$41</f>
        <v>0.16666581288976665</v>
      </c>
      <c r="BB280" s="27">
        <f>$BA$35*AY279*BA279-$BA$36*BA279</f>
        <v>-7.1819805831897468E-2</v>
      </c>
      <c r="BC280" s="36"/>
      <c r="BD280" s="19">
        <f>BD279+$BE$41</f>
        <v>47.400000000000134</v>
      </c>
      <c r="BE280" s="25">
        <f>BE279+BF280*$BE$41</f>
        <v>0.61107910867068105</v>
      </c>
      <c r="BF280" s="26">
        <f>-$BG$35*BE279*BG279</f>
        <v>-2.7674888034690107E-2</v>
      </c>
      <c r="BG280" s="25">
        <f>BG279+BH280*$BE$41</f>
        <v>0.72863424834546853</v>
      </c>
      <c r="BH280" s="27">
        <f>$BG$35*BE279*BG279-$BG$36*BG279</f>
        <v>-0.5125716935515684</v>
      </c>
      <c r="BI280" s="74"/>
      <c r="BJ280" s="19">
        <f>BJ279+$BK$41</f>
        <v>109.0199999999995</v>
      </c>
      <c r="BK280" s="25">
        <f>BK279+BL280*$BK$41</f>
        <v>1.2126253299386782</v>
      </c>
      <c r="BL280" s="26">
        <f>-$BM$35*BK279*BM279</f>
        <v>-8.2302765695932596E-3</v>
      </c>
      <c r="BM280" s="25">
        <f>BM279+BN280*$BK$41</f>
        <v>0.11408797143000596</v>
      </c>
      <c r="BN280" s="27">
        <f>$BM$35*BK279*BM279-$BM$36*BM279</f>
        <v>-9.4046939885749817E-2</v>
      </c>
      <c r="BO280" s="74"/>
      <c r="BP280" s="19">
        <f>BP279+$BK$41</f>
        <v>109.0199999999995</v>
      </c>
      <c r="BQ280" s="25">
        <f>BQ279+BR280*$BQ$41</f>
        <v>2.1504012544997564</v>
      </c>
      <c r="BR280" s="26">
        <f>-$BS$35*BQ279*BS279</f>
        <v>-1.4052067397101702</v>
      </c>
      <c r="BS280" s="25">
        <f>BS279+BT280*$BQ$41</f>
        <v>10.961477794850303</v>
      </c>
      <c r="BT280" s="27">
        <f>$BS$35*BQ279*BS279-$BS$36*BS279</f>
        <v>-6.1173837721310447</v>
      </c>
      <c r="BU280" s="100"/>
      <c r="BV280" s="19">
        <f>BV279+$BK$41</f>
        <v>109.0199999999995</v>
      </c>
      <c r="BW280" s="25">
        <f>BW279+BX280*$BQ$41</f>
        <v>2.1504012544997564</v>
      </c>
      <c r="BX280" s="26">
        <f>-$BS$35*BW279*BY279</f>
        <v>-1.4052067397101702</v>
      </c>
      <c r="BY280" s="25">
        <f>BY279+BZ280*$BQ$41</f>
        <v>10.961477794850303</v>
      </c>
      <c r="BZ280" s="27">
        <f>$BS$35*BW279*BY279-$BS$36*BY279</f>
        <v>-6.1173837721310447</v>
      </c>
      <c r="CA280" s="33"/>
      <c r="CB280" s="21">
        <f>CB279+$AA$41</f>
        <v>213.30000000000086</v>
      </c>
      <c r="CC280" s="64">
        <f>AC283</f>
        <v>3.7054770725267682E-17</v>
      </c>
      <c r="CD280" s="64">
        <f>AI283</f>
        <v>2.9083496218051677E-7</v>
      </c>
      <c r="CE280" s="64">
        <f>AO283</f>
        <v>3.5082507967707161E-4</v>
      </c>
      <c r="CF280" s="25">
        <f>AU283</f>
        <v>7.4524777652807302E-3</v>
      </c>
      <c r="CG280" s="63">
        <f>BA283</f>
        <v>0.13320331490088569</v>
      </c>
      <c r="CH280" s="63">
        <f>BG283</f>
        <v>0.49072662918426169</v>
      </c>
      <c r="CI280" s="63">
        <f>BM283</f>
        <v>4.3465023953578513E-2</v>
      </c>
      <c r="CJ280" s="63">
        <f>BS283</f>
        <v>9.272787775675166</v>
      </c>
      <c r="CK280" s="64">
        <f>SUM(CC280:CJ280)</f>
        <v>9.9479863373938127</v>
      </c>
      <c r="CL280" s="36"/>
    </row>
    <row r="281" spans="2:90" x14ac:dyDescent="0.65">
      <c r="B281" s="45">
        <v>44135</v>
      </c>
      <c r="C281" s="39">
        <f t="shared" si="78"/>
        <v>770</v>
      </c>
      <c r="D281" s="47">
        <v>100392</v>
      </c>
      <c r="E281" s="52">
        <f t="shared" si="75"/>
        <v>3.7097475101324086E-2</v>
      </c>
      <c r="F281" s="39">
        <f t="shared" si="76"/>
        <v>24501</v>
      </c>
      <c r="G281" s="47">
        <v>2706168</v>
      </c>
      <c r="H281" s="47">
        <f t="shared" si="77"/>
        <v>11</v>
      </c>
      <c r="I281" s="47">
        <v>1755</v>
      </c>
      <c r="J281" s="53">
        <f t="shared" si="74"/>
        <v>1.748147262730098E-2</v>
      </c>
      <c r="Y281" s="48"/>
      <c r="Z281" s="51">
        <f>Z280+$AA$41</f>
        <v>214.20000000000087</v>
      </c>
      <c r="AA281" s="25">
        <f>AA280+AB281*$AA$41</f>
        <v>18.138706446752369</v>
      </c>
      <c r="AB281" s="26">
        <f>-$AC$35*AA280*AC280</f>
        <v>-1.8770435477098422E-17</v>
      </c>
      <c r="AC281" s="25">
        <f>AC280+AD281*$AA$41</f>
        <v>5.6078866675671845E-17</v>
      </c>
      <c r="AD281" s="27">
        <f>$AC$35*AA280*AC280-$AC$36*AC280</f>
        <v>-1.434405022398602E-17</v>
      </c>
      <c r="AE281" s="33"/>
      <c r="AF281" s="51">
        <f>AF280+$AG$41</f>
        <v>88.060000000000102</v>
      </c>
      <c r="AG281" s="80">
        <f>AG280+AH281*$AG$41</f>
        <v>6.9270658148080395</v>
      </c>
      <c r="AH281" s="26">
        <f>-$AI$35*AG280*AI280</f>
        <v>-6.2098451108206923E-8</v>
      </c>
      <c r="AI281" s="25">
        <f>AI280+AJ281*$AG$41</f>
        <v>3.7562715104609508E-7</v>
      </c>
      <c r="AJ281" s="27">
        <f>$AI$35*AG280*AI280-$AI$36*AI280</f>
        <v>-1.3853808241551596E-7</v>
      </c>
      <c r="AK281" s="36"/>
      <c r="AL281" s="51">
        <f>AL280+$AM$41</f>
        <v>119</v>
      </c>
      <c r="AM281" s="25">
        <f>AM280+AN281*$AM$41</f>
        <v>29.290283415186533</v>
      </c>
      <c r="AN281" s="26">
        <f>-$AO$35*AM280*AO280</f>
        <v>-2.4255056676648437E-4</v>
      </c>
      <c r="AO281" s="25">
        <f>AO280+AP281*$AM$41</f>
        <v>4.203073575087763E-4</v>
      </c>
      <c r="AP281" s="27">
        <f>$AO$35*AM280*AO280-$AO$36*AO280</f>
        <v>-7.9483974599475407E-5</v>
      </c>
      <c r="AQ281" s="5"/>
      <c r="AR281" s="51">
        <f>AR280+$AS$41</f>
        <v>57.120000000000118</v>
      </c>
      <c r="AS281" s="25">
        <f>AS280+AT281*$AS$41</f>
        <v>3.0422829377716893</v>
      </c>
      <c r="AT281" s="26">
        <f>-$AU$35*AS280*AU280</f>
        <v>-7.7977314953858224E-4</v>
      </c>
      <c r="AU281" s="25">
        <f>AU280+AV281*$AS$41</f>
        <v>8.9800725367556317E-3</v>
      </c>
      <c r="AV281" s="27">
        <f>$AU$35*AS280*AU280-$AU$36*AU280</f>
        <v>-3.6561205067280854E-3</v>
      </c>
      <c r="AW281" s="30"/>
      <c r="AX281" s="19">
        <f>AX280+$AS$41</f>
        <v>57.120000000000118</v>
      </c>
      <c r="AY281" s="25">
        <f>AY280+AZ281*$AY$41</f>
        <v>1.3507904207643489E-3</v>
      </c>
      <c r="AZ281" s="26">
        <f>-$BA$35*AY280*BA280</f>
        <v>-1.6244489931977433E-5</v>
      </c>
      <c r="BA281" s="25">
        <f>BA280+BB281*$AY$41</f>
        <v>0.1546687983698912</v>
      </c>
      <c r="BB281" s="27">
        <f>$BA$35*AY280*BA280-$BA$36*BA280</f>
        <v>-6.6650080665974679E-2</v>
      </c>
      <c r="BC281" s="36"/>
      <c r="BD281" s="19">
        <f>BD280+$BE$41</f>
        <v>47.600000000000136</v>
      </c>
      <c r="BE281" s="25">
        <f>BE280+BF281*$BE$41</f>
        <v>0.60627037446680154</v>
      </c>
      <c r="BF281" s="26">
        <f>-$BG$35*BE280*BG280</f>
        <v>-2.4043671019397552E-2</v>
      </c>
      <c r="BG281" s="25">
        <f>BG280+BH281*$BE$41</f>
        <v>0.63872053026443709</v>
      </c>
      <c r="BH281" s="27">
        <f>$BG$35*BE280*BG280-$BG$36*BG280</f>
        <v>-0.44956859040515701</v>
      </c>
      <c r="BI281" s="74"/>
      <c r="BJ281" s="19">
        <f>BJ280+$BK$41</f>
        <v>109.47999999999949</v>
      </c>
      <c r="BK281" s="25">
        <f>BK280+BL281*$BK$41</f>
        <v>1.2098888467708107</v>
      </c>
      <c r="BL281" s="26">
        <f>-$BM$35*BK280*BM280</f>
        <v>-5.9488764518858548E-3</v>
      </c>
      <c r="BM281" s="25">
        <f>BM280+BN281*$BK$41</f>
        <v>8.2712151140301671E-2</v>
      </c>
      <c r="BN281" s="27">
        <f>$BM$35*BK280*BM280-$BM$36*BM280</f>
        <v>-6.8208304977618026E-2</v>
      </c>
      <c r="BO281" s="74"/>
      <c r="BP281" s="19">
        <f>BP280+$BK$41</f>
        <v>109.47999999999949</v>
      </c>
      <c r="BQ281" s="25">
        <f>BQ280+BR281*$BQ$41</f>
        <v>2.0254719038133047</v>
      </c>
      <c r="BR281" s="26">
        <f>-$BS$35*BQ280*BS280</f>
        <v>-1.2492935068645177</v>
      </c>
      <c r="BS281" s="25">
        <f>BS280+BT281*$BQ$41</f>
        <v>10.373911088871486</v>
      </c>
      <c r="BT281" s="27">
        <f>$BS$35*BQ280*BS280-$BS$36*BS280</f>
        <v>-5.8756670597881797</v>
      </c>
      <c r="BU281" s="100"/>
      <c r="BV281" s="19">
        <f>BV280+$BK$41</f>
        <v>109.47999999999949</v>
      </c>
      <c r="BW281" s="25">
        <f>BW280+BX281*$BQ$41</f>
        <v>2.0254719038133047</v>
      </c>
      <c r="BX281" s="26">
        <f>-$BS$35*BW280*BY280</f>
        <v>-1.2492935068645177</v>
      </c>
      <c r="BY281" s="25">
        <f>BY280+BZ281*$BQ$41</f>
        <v>10.373911088871486</v>
      </c>
      <c r="BZ281" s="27">
        <f>$BS$35*BW280*BY280-$BS$36*BY280</f>
        <v>-5.8756670597881797</v>
      </c>
      <c r="CA281" s="33"/>
      <c r="CB281" s="21">
        <f>CB280+$AA$41</f>
        <v>214.20000000000087</v>
      </c>
      <c r="CC281" s="64">
        <f>AC284</f>
        <v>3.0120805488556189E-17</v>
      </c>
      <c r="CD281" s="64">
        <f>AI284</f>
        <v>2.5591245999302706E-7</v>
      </c>
      <c r="CE281" s="64">
        <f>AO284</f>
        <v>3.2051752645416675E-4</v>
      </c>
      <c r="CF281" s="25">
        <f>AU284</f>
        <v>6.7890717039794345E-3</v>
      </c>
      <c r="CG281" s="63">
        <f>BA284</f>
        <v>0.12361499911431549</v>
      </c>
      <c r="CH281" s="63">
        <f>BG284</f>
        <v>0.43010384864114248</v>
      </c>
      <c r="CI281" s="63">
        <f>BM284</f>
        <v>3.1506235957180821E-2</v>
      </c>
      <c r="CJ281" s="63">
        <f>BS284</f>
        <v>8.7592354075015084</v>
      </c>
      <c r="CK281" s="64">
        <f>SUM(CC281:CJ281)</f>
        <v>9.3515703363570406</v>
      </c>
      <c r="CL281" s="75">
        <f>P92</f>
        <v>44403</v>
      </c>
    </row>
    <row r="282" spans="2:90" x14ac:dyDescent="0.65">
      <c r="B282" s="45">
        <v>44136</v>
      </c>
      <c r="C282" s="39">
        <f t="shared" si="78"/>
        <v>754</v>
      </c>
      <c r="D282" s="47">
        <v>101146</v>
      </c>
      <c r="E282" s="52">
        <f t="shared" si="75"/>
        <v>3.716819687613112E-2</v>
      </c>
      <c r="F282" s="39">
        <f t="shared" si="76"/>
        <v>15137</v>
      </c>
      <c r="G282" s="47">
        <v>2721305</v>
      </c>
      <c r="H282" s="47">
        <f t="shared" si="77"/>
        <v>11</v>
      </c>
      <c r="I282" s="47">
        <v>1766</v>
      </c>
      <c r="J282" s="53">
        <f t="shared" si="74"/>
        <v>1.7459909437842328E-2</v>
      </c>
      <c r="Y282" s="48"/>
      <c r="Z282" s="51">
        <f>Z281+$AA$41</f>
        <v>215.10000000000088</v>
      </c>
      <c r="AA282" s="25">
        <f>AA281+AB282*$AA$41</f>
        <v>18.138706446752369</v>
      </c>
      <c r="AB282" s="26">
        <f>-$AC$35*AA281*AC281</f>
        <v>-1.5257971507448632E-17</v>
      </c>
      <c r="AC282" s="25">
        <f>AC281+AD282*$AA$41</f>
        <v>4.5584970628485377E-17</v>
      </c>
      <c r="AD282" s="27">
        <f>$AC$35*AA281*AC281-$AC$36*AC281</f>
        <v>-1.1659884496873852E-17</v>
      </c>
      <c r="AE282" s="33"/>
      <c r="AF282" s="51">
        <f>AF281+$AG$41</f>
        <v>88.430000000000106</v>
      </c>
      <c r="AG282" s="80">
        <f>AG281+AH282*$AG$41</f>
        <v>6.9270657945905461</v>
      </c>
      <c r="AH282" s="26">
        <f>-$AI$35*AG281*AI281</f>
        <v>-5.4641873939627972E-8</v>
      </c>
      <c r="AI282" s="25">
        <f>AI281+AJ282*$AG$41</f>
        <v>3.3052308283684148E-7</v>
      </c>
      <c r="AJ282" s="27">
        <f>$AI$35*AG281*AI281-$AI$36*AI281</f>
        <v>-1.2190288705203669E-7</v>
      </c>
      <c r="AK282" s="36"/>
      <c r="AL282" s="51">
        <f>AL281+$AM$41</f>
        <v>119.5</v>
      </c>
      <c r="AM282" s="25">
        <f>AM281+AN282*$AM$41</f>
        <v>29.290172616891926</v>
      </c>
      <c r="AN282" s="26">
        <f>-$AO$35*AM281*AO281</f>
        <v>-2.2159658921256335E-4</v>
      </c>
      <c r="AO282" s="25">
        <f>AO281+AP282*$AM$41</f>
        <v>3.8399807698698632E-4</v>
      </c>
      <c r="AP282" s="27">
        <f>$AO$35*AM281*AO281-$AO$36*AO281</f>
        <v>-7.2618561043580018E-5</v>
      </c>
      <c r="AQ282" s="5"/>
      <c r="AR282" s="51">
        <f>AR281+$AS$41</f>
        <v>57.36000000000012</v>
      </c>
      <c r="AS282" s="25">
        <f>AS281+AT282*$AS$41</f>
        <v>3.0421124614617883</v>
      </c>
      <c r="AT282" s="26">
        <f>-$AU$35*AS281*AU281</f>
        <v>-7.1031795792161846E-4</v>
      </c>
      <c r="AU282" s="25">
        <f>AU281+AV282*$AS$41</f>
        <v>8.1807010126872109E-3</v>
      </c>
      <c r="AV282" s="27">
        <f>$AU$35*AS281*AU281-$AU$36*AU281</f>
        <v>-3.330714683618416E-3</v>
      </c>
      <c r="AW282" s="30"/>
      <c r="AX282" s="19">
        <f>AX281+$AS$41</f>
        <v>57.36000000000012</v>
      </c>
      <c r="AY282" s="25">
        <f>AY281+AZ282*$AY$41</f>
        <v>1.3480827510636186E-3</v>
      </c>
      <c r="AZ282" s="26">
        <f>-$BA$35*AY281*BA281</f>
        <v>-1.5042609448501071E-5</v>
      </c>
      <c r="BA282" s="25">
        <f>BA281+BB282*$AY$41</f>
        <v>0.14353535255695976</v>
      </c>
      <c r="BB282" s="27">
        <f>$BA$35*AY281*BA281-$BA$36*BA281</f>
        <v>-6.185247673850798E-2</v>
      </c>
      <c r="BC282" s="36"/>
      <c r="BD282" s="19">
        <f>BD281+$BE$41</f>
        <v>47.800000000000139</v>
      </c>
      <c r="BE282" s="25">
        <f>BE281+BF282*$BE$41</f>
        <v>0.60208821124812051</v>
      </c>
      <c r="BF282" s="26">
        <f>-$BG$35*BE281*BG281</f>
        <v>-2.0910816093404932E-2</v>
      </c>
      <c r="BG282" s="25">
        <f>BG281+BH282*$BE$41</f>
        <v>0.55986902454874121</v>
      </c>
      <c r="BH282" s="27">
        <f>$BG$35*BE281*BG281-$BG$36*BG281</f>
        <v>-0.39425752857847918</v>
      </c>
      <c r="BI282" s="74"/>
      <c r="BJ282" s="19">
        <f>BJ281+$BK$41</f>
        <v>109.93999999999949</v>
      </c>
      <c r="BK282" s="25">
        <f>BK281+BL282*$BK$41</f>
        <v>1.2079094125396839</v>
      </c>
      <c r="BL282" s="26">
        <f>-$BM$35*BK281*BM281</f>
        <v>-4.3031178937541206E-3</v>
      </c>
      <c r="BM282" s="25">
        <f>BM281+BN282*$BK$41</f>
        <v>5.9960652180478365E-2</v>
      </c>
      <c r="BN282" s="27">
        <f>$BM$35*BK281*BM281-$BM$36*BM281</f>
        <v>-4.9459780347441966E-2</v>
      </c>
      <c r="BO282" s="74"/>
      <c r="BP282" s="19">
        <f>BP281+$BK$41</f>
        <v>109.93999999999949</v>
      </c>
      <c r="BQ282" s="25">
        <f>BQ281+BR282*$BQ$41</f>
        <v>1.9141079569645223</v>
      </c>
      <c r="BR282" s="26">
        <f>-$BS$35*BQ281*BS281</f>
        <v>-1.1136394684878235</v>
      </c>
      <c r="BS282" s="25">
        <f>BS281+BT282*$BQ$41</f>
        <v>9.8109708149436212</v>
      </c>
      <c r="BT282" s="27">
        <f>$BS$35*BQ281*BS281-$BS$36*BS281</f>
        <v>-5.6294027392786425</v>
      </c>
      <c r="BU282" s="100"/>
      <c r="BV282" s="19">
        <f>BV281+$BK$41</f>
        <v>109.93999999999949</v>
      </c>
      <c r="BW282" s="25">
        <f>BW281+BX282*$BQ$41</f>
        <v>1.9141079569645223</v>
      </c>
      <c r="BX282" s="26">
        <f>-$BS$35*BW281*BY281</f>
        <v>-1.1136394684878235</v>
      </c>
      <c r="BY282" s="25">
        <f>BY281+BZ282*$BQ$41</f>
        <v>9.8109708149436212</v>
      </c>
      <c r="BZ282" s="27">
        <f>$BS$35*BW281*BY281-$BS$36*BY281</f>
        <v>-5.6294027392786425</v>
      </c>
      <c r="CA282" s="33"/>
      <c r="CB282" s="21">
        <f>CB281+$AA$41</f>
        <v>215.10000000000088</v>
      </c>
      <c r="CC282" s="64">
        <f>AC285</f>
        <v>2.4484375574904667E-17</v>
      </c>
      <c r="CD282" s="64">
        <f>AI285</f>
        <v>2.251833365549107E-7</v>
      </c>
      <c r="CE282" s="64">
        <f>AO285</f>
        <v>2.9282795650444889E-4</v>
      </c>
      <c r="CF282" s="25">
        <f>AU285</f>
        <v>6.1847148548267589E-3</v>
      </c>
      <c r="CG282" s="63">
        <f>BA285</f>
        <v>0.11471687113569233</v>
      </c>
      <c r="CH282" s="63">
        <f>BG285</f>
        <v>0.37695547748053981</v>
      </c>
      <c r="CI282" s="63">
        <f>BM285</f>
        <v>2.2837093315031764E-2</v>
      </c>
      <c r="CJ282" s="63">
        <f>BS285</f>
        <v>8.2699849414826119</v>
      </c>
      <c r="CK282" s="64">
        <f>SUM(CC282:CJ282)</f>
        <v>8.7909721514085444</v>
      </c>
      <c r="CL282" s="36"/>
    </row>
    <row r="283" spans="2:90" x14ac:dyDescent="0.65">
      <c r="B283" s="45">
        <v>44137</v>
      </c>
      <c r="C283" s="39">
        <f t="shared" si="78"/>
        <v>667</v>
      </c>
      <c r="D283" s="47">
        <v>101813</v>
      </c>
      <c r="E283" s="52">
        <f t="shared" si="75"/>
        <v>3.7286982278859293E-2</v>
      </c>
      <c r="F283" s="39">
        <f t="shared" si="76"/>
        <v>9219</v>
      </c>
      <c r="G283" s="47">
        <v>2730524</v>
      </c>
      <c r="H283" s="47">
        <f t="shared" si="77"/>
        <v>8</v>
      </c>
      <c r="I283" s="47">
        <v>1774</v>
      </c>
      <c r="J283" s="53">
        <f t="shared" si="74"/>
        <v>1.7424101047999765E-2</v>
      </c>
      <c r="Y283" s="48"/>
      <c r="Z283" s="51">
        <f>Z282+$AA$41</f>
        <v>216.00000000000088</v>
      </c>
      <c r="AA283" s="25">
        <f>AA282+AB283*$AA$41</f>
        <v>18.138706446752369</v>
      </c>
      <c r="AB283" s="26">
        <f>-$AC$35*AA282*AC282</f>
        <v>-1.2402786009208876E-17</v>
      </c>
      <c r="AC283" s="25">
        <f>AC282+AD283*$AA$41</f>
        <v>3.7054770725267682E-17</v>
      </c>
      <c r="AD283" s="27">
        <f>$AC$35*AA282*AC282-$AC$36*AC282</f>
        <v>-9.4779998924641038E-18</v>
      </c>
      <c r="AE283" s="33"/>
      <c r="AF283" s="51">
        <f>AF282+$AG$41</f>
        <v>88.800000000000111</v>
      </c>
      <c r="AG283" s="80">
        <f>AG282+AH283*$AG$41</f>
        <v>6.9270657768007027</v>
      </c>
      <c r="AH283" s="26">
        <f>-$AI$35*AG282*AI282</f>
        <v>-4.808065797027575E-8</v>
      </c>
      <c r="AI283" s="25">
        <f>AI282+AJ283*$AG$41</f>
        <v>2.9083496218051677E-7</v>
      </c>
      <c r="AJ283" s="27">
        <f>$AI$35*AG282*AI282-$AI$36*AI282</f>
        <v>-1.0726519096303972E-7</v>
      </c>
      <c r="AK283" s="36"/>
      <c r="AL283" s="51">
        <f>AL282+$AM$41</f>
        <v>120</v>
      </c>
      <c r="AM283" s="25">
        <f>AM282+AN283*$AM$41</f>
        <v>29.290071390562289</v>
      </c>
      <c r="AN283" s="26">
        <f>-$AO$35*AM282*AO282</f>
        <v>-2.0245265927106091E-4</v>
      </c>
      <c r="AO283" s="25">
        <f>AO282+AP283*$AM$41</f>
        <v>3.5082507967707161E-4</v>
      </c>
      <c r="AP283" s="27">
        <f>$AO$35*AM282*AO282-$AO$36*AO282</f>
        <v>-6.6345994619829466E-5</v>
      </c>
      <c r="AQ283" s="5"/>
      <c r="AR283" s="51">
        <f>AR282+$AS$41</f>
        <v>57.600000000000122</v>
      </c>
      <c r="AS283" s="25">
        <f>AS282+AT283*$AS$41</f>
        <v>3.0419571689998244</v>
      </c>
      <c r="AT283" s="26">
        <f>-$AU$35*AS282*AU282</f>
        <v>-6.4705192484890975E-4</v>
      </c>
      <c r="AU283" s="25">
        <f>AU282+AV283*$AS$41</f>
        <v>7.4524777652807302E-3</v>
      </c>
      <c r="AV283" s="27">
        <f>$AU$35*AS282*AU282-$AU$36*AU282</f>
        <v>-3.0342635308603354E-3</v>
      </c>
      <c r="AW283" s="30"/>
      <c r="AX283" s="19">
        <f>AX282+$AS$41</f>
        <v>57.600000000000122</v>
      </c>
      <c r="AY283" s="25">
        <f>AY282+AZ283*$AY$41</f>
        <v>1.3455750230365884E-3</v>
      </c>
      <c r="AZ283" s="26">
        <f>-$BA$35*AY282*BA282</f>
        <v>-1.3931822372390835E-5</v>
      </c>
      <c r="BA283" s="25">
        <f>BA282+BB283*$AY$41</f>
        <v>0.13320331490088569</v>
      </c>
      <c r="BB283" s="27">
        <f>$BA$35*AY282*BA282-$BA$36*BA282</f>
        <v>-5.7400209200411514E-2</v>
      </c>
      <c r="BC283" s="36"/>
      <c r="BD283" s="19">
        <f>BD282+$BE$41</f>
        <v>48.000000000000142</v>
      </c>
      <c r="BE283" s="25">
        <f>BE282+BF283*$BE$41</f>
        <v>0.59844763342126361</v>
      </c>
      <c r="BF283" s="26">
        <f>-$BG$35*BE282*BG282</f>
        <v>-1.8202889134284209E-2</v>
      </c>
      <c r="BG283" s="25">
        <f>BG282+BH283*$BE$41</f>
        <v>0.49072662918426169</v>
      </c>
      <c r="BH283" s="27">
        <f>$BG$35*BE282*BG282-$BG$36*BG282</f>
        <v>-0.34571197682239763</v>
      </c>
      <c r="BI283" s="74"/>
      <c r="BJ283" s="19">
        <f>BJ282+$BK$41</f>
        <v>110.39999999999948</v>
      </c>
      <c r="BK283" s="25">
        <f>BK282+BL283*$BK$41</f>
        <v>1.2064768057646207</v>
      </c>
      <c r="BL283" s="26">
        <f>-$BM$35*BK282*BM282</f>
        <v>-3.1143625544851712E-3</v>
      </c>
      <c r="BM283" s="25">
        <f>BM282+BN283*$BK$41</f>
        <v>4.3465023953578513E-2</v>
      </c>
      <c r="BN283" s="27">
        <f>$BM$35*BK282*BM282-$BM$36*BM282</f>
        <v>-3.5860061362825768E-2</v>
      </c>
      <c r="BO283" s="74"/>
      <c r="BP283" s="19">
        <f>BP282+$BK$41</f>
        <v>110.39999999999948</v>
      </c>
      <c r="BQ283" s="25">
        <f>BQ282+BR283*$BQ$41</f>
        <v>1.8145778932616419</v>
      </c>
      <c r="BR283" s="26">
        <f>-$BS$35*BQ282*BS282</f>
        <v>-0.99530063702880534</v>
      </c>
      <c r="BS283" s="25">
        <f>BS282+BT283*$BQ$41</f>
        <v>9.272787775675166</v>
      </c>
      <c r="BT283" s="27">
        <f>$BS$35*BQ282*BS282-$BS$36*BS282</f>
        <v>-5.3818303926845488</v>
      </c>
      <c r="BU283" s="100"/>
      <c r="BV283" s="19">
        <f>BV282+$BK$41</f>
        <v>110.39999999999948</v>
      </c>
      <c r="BW283" s="25">
        <f>BW282+BX283*$BQ$41</f>
        <v>1.8145778932616419</v>
      </c>
      <c r="BX283" s="26">
        <f>-$BS$35*BW282*BY282</f>
        <v>-0.99530063702880534</v>
      </c>
      <c r="BY283" s="25">
        <f>BY282+BZ283*$BQ$41</f>
        <v>9.272787775675166</v>
      </c>
      <c r="BZ283" s="27">
        <f>$BS$35*BW282*BY282-$BS$36*BY282</f>
        <v>-5.3818303926845488</v>
      </c>
      <c r="CA283" s="33"/>
      <c r="CB283" s="21">
        <f>CB282+$AA$41</f>
        <v>216.00000000000088</v>
      </c>
      <c r="CC283" s="64">
        <f>AC286</f>
        <v>1.9902676491196449E-17</v>
      </c>
      <c r="CD283" s="64">
        <f>AI286</f>
        <v>1.9814406479940955E-7</v>
      </c>
      <c r="CE283" s="64">
        <f>AO286</f>
        <v>2.6753027108518043E-4</v>
      </c>
      <c r="CF283" s="25">
        <f>AU286</f>
        <v>5.634152317168158E-3</v>
      </c>
      <c r="CG283" s="63">
        <f>BA286</f>
        <v>0.10645925026866342</v>
      </c>
      <c r="CH283" s="63">
        <f>BG286</f>
        <v>0.33036344757022151</v>
      </c>
      <c r="CI283" s="63">
        <f>BM286</f>
        <v>1.655298146229426E-2</v>
      </c>
      <c r="CJ283" s="63">
        <f>BS286</f>
        <v>7.8045508991105041</v>
      </c>
      <c r="CK283" s="64">
        <f>SUM(CC283:CJ283)</f>
        <v>8.2638284591440012</v>
      </c>
      <c r="CL283" s="36"/>
    </row>
    <row r="284" spans="2:90" x14ac:dyDescent="0.65">
      <c r="B284" s="45">
        <v>44138</v>
      </c>
      <c r="C284" s="39">
        <f t="shared" si="78"/>
        <v>468</v>
      </c>
      <c r="D284" s="47">
        <v>102281</v>
      </c>
      <c r="E284" s="52">
        <f t="shared" si="75"/>
        <v>3.7119580641391627E-2</v>
      </c>
      <c r="F284" s="39">
        <f t="shared" si="76"/>
        <v>24922</v>
      </c>
      <c r="G284" s="47">
        <v>2755446</v>
      </c>
      <c r="H284" s="47">
        <f t="shared" si="77"/>
        <v>6</v>
      </c>
      <c r="I284" s="47">
        <v>1780</v>
      </c>
      <c r="J284" s="53">
        <f t="shared" si="74"/>
        <v>1.7403036732139891E-2</v>
      </c>
      <c r="Y284" s="48"/>
      <c r="Z284" s="51">
        <f>Z283+$AA$41</f>
        <v>216.90000000000089</v>
      </c>
      <c r="AA284" s="25">
        <f>AA283+AB284*$AA$41</f>
        <v>18.138706446752369</v>
      </c>
      <c r="AB284" s="26">
        <f>-$AC$35*AA283*AC283</f>
        <v>-1.0081884129560158E-17</v>
      </c>
      <c r="AC284" s="25">
        <f>AC283+AD284*$AA$41</f>
        <v>3.0120805488556189E-17</v>
      </c>
      <c r="AD284" s="27">
        <f>$AC$35*AA283*AC283-$AC$36*AC283</f>
        <v>-7.7044058185683279E-18</v>
      </c>
      <c r="AE284" s="33"/>
      <c r="AF284" s="51">
        <f>AF283+$AG$41</f>
        <v>89.170000000000115</v>
      </c>
      <c r="AG284" s="80">
        <f>AG283+AH284*$AG$41</f>
        <v>6.9270657611470048</v>
      </c>
      <c r="AH284" s="26">
        <f>-$AI$35*AG283*AI283</f>
        <v>-4.2307291177573469E-8</v>
      </c>
      <c r="AI284" s="25">
        <f>AI283+AJ284*$AG$41</f>
        <v>2.5591245999302706E-7</v>
      </c>
      <c r="AJ284" s="27">
        <f>$AI$35*AG283*AI283-$AI$36*AI283</f>
        <v>-9.4385141047269405E-8</v>
      </c>
      <c r="AK284" s="36"/>
      <c r="AL284" s="51">
        <f>AL283+$AM$41</f>
        <v>120.5</v>
      </c>
      <c r="AM284" s="25">
        <f>AM283+AN284*$AM$41</f>
        <v>29.289978909337627</v>
      </c>
      <c r="AN284" s="26">
        <f>-$AO$35*AM283*AO283</f>
        <v>-1.8496244932814036E-4</v>
      </c>
      <c r="AO284" s="25">
        <f>AO283+AP284*$AM$41</f>
        <v>3.2051752645416675E-4</v>
      </c>
      <c r="AP284" s="27">
        <f>$AO$35*AM283*AO283-$AO$36*AO283</f>
        <v>-6.0615106445809742E-5</v>
      </c>
      <c r="AQ284" s="5"/>
      <c r="AR284" s="51">
        <f>AR283+$AS$41</f>
        <v>57.840000000000124</v>
      </c>
      <c r="AS284" s="25">
        <f>AS283+AT284*$AS$41</f>
        <v>3.0418157074624754</v>
      </c>
      <c r="AT284" s="26">
        <f>-$AU$35*AS283*AU283</f>
        <v>-5.8942307228759523E-4</v>
      </c>
      <c r="AU284" s="25">
        <f>AU283+AV284*$AS$41</f>
        <v>6.7890717039794345E-3</v>
      </c>
      <c r="AV284" s="27">
        <f>$AU$35*AS283*AU283-$AU$36*AU283</f>
        <v>-2.7641919220887335E-3</v>
      </c>
      <c r="AW284" s="30"/>
      <c r="AX284" s="19">
        <f>AX283+$AS$41</f>
        <v>57.840000000000124</v>
      </c>
      <c r="AY284" s="25">
        <f>AY283+AZ284*$AY$41</f>
        <v>1.3432521367430169E-3</v>
      </c>
      <c r="AZ284" s="26">
        <f>-$BA$35*AY283*BA283</f>
        <v>-1.2904923853174262E-5</v>
      </c>
      <c r="BA284" s="25">
        <f>BA283+BB284*$AY$41</f>
        <v>0.12361499911431549</v>
      </c>
      <c r="BB284" s="27">
        <f>$BA$35*AY283*BA283-$BA$36*BA283</f>
        <v>-5.3268421036501104E-2</v>
      </c>
      <c r="BC284" s="36"/>
      <c r="BD284" s="19">
        <f>BD283+$BE$41</f>
        <v>48.200000000000145</v>
      </c>
      <c r="BE284" s="25">
        <f>BE283+BF284*$BE$41</f>
        <v>0.59527595217042872</v>
      </c>
      <c r="BF284" s="26">
        <f>-$BG$35*BE283*BG283</f>
        <v>-1.5858406254174232E-2</v>
      </c>
      <c r="BG284" s="25">
        <f>BG283+BH284*$BE$41</f>
        <v>0.43010384864114248</v>
      </c>
      <c r="BH284" s="27">
        <f>$BG$35*BE283*BG283-$BG$36*BG283</f>
        <v>-0.30311390271559585</v>
      </c>
      <c r="BI284" s="74"/>
      <c r="BJ284" s="19">
        <f>BJ283+$BK$41</f>
        <v>110.85999999999947</v>
      </c>
      <c r="BK284" s="25">
        <f>BK283+BL284*$BK$41</f>
        <v>1.2054395515988985</v>
      </c>
      <c r="BL284" s="26">
        <f>-$BM$35*BK283*BM283</f>
        <v>-2.2549003602658334E-3</v>
      </c>
      <c r="BM284" s="25">
        <f>BM283+BN284*$BK$41</f>
        <v>3.1506235957180821E-2</v>
      </c>
      <c r="BN284" s="27">
        <f>$BM$35*BK283*BM283-$BM$36*BM283</f>
        <v>-2.5997365209560204E-2</v>
      </c>
      <c r="BO284" s="74"/>
      <c r="BP284" s="19">
        <f>BP283+$BK$41</f>
        <v>110.85999999999947</v>
      </c>
      <c r="BQ284" s="25">
        <f>BQ283+BR284*$BQ$41</f>
        <v>1.725399056016413</v>
      </c>
      <c r="BR284" s="26">
        <f>-$BS$35*BQ283*BS283</f>
        <v>-0.89178837245228837</v>
      </c>
      <c r="BS284" s="25">
        <f>BS283+BT284*$BQ$41</f>
        <v>8.7592354075015084</v>
      </c>
      <c r="BT284" s="27">
        <f>$BS$35*BQ283*BS283-$BS$36*BS283</f>
        <v>-5.1355236817365695</v>
      </c>
      <c r="BU284" s="100"/>
      <c r="BV284" s="19">
        <f>BV283+$BK$41</f>
        <v>110.85999999999947</v>
      </c>
      <c r="BW284" s="25">
        <f>BW283+BX284*$BQ$41</f>
        <v>1.725399056016413</v>
      </c>
      <c r="BX284" s="26">
        <f>-$BS$35*BW283*BY283</f>
        <v>-0.89178837245228837</v>
      </c>
      <c r="BY284" s="25">
        <f>BY283+BZ284*$BQ$41</f>
        <v>8.7592354075015084</v>
      </c>
      <c r="BZ284" s="27">
        <f>$BS$35*BW283*BY283-$BS$36*BY283</f>
        <v>-5.1355236817365695</v>
      </c>
      <c r="CA284" s="33"/>
      <c r="CB284" s="21">
        <f>CB283+$AA$41</f>
        <v>216.90000000000089</v>
      </c>
      <c r="CC284" s="64">
        <f>AC287</f>
        <v>1.6178339133109222E-17</v>
      </c>
      <c r="CD284" s="64">
        <f>AI287</f>
        <v>1.7435157952487729E-7</v>
      </c>
      <c r="CE284" s="64">
        <f>AO287</f>
        <v>2.4441789088714674E-4</v>
      </c>
      <c r="CF284" s="25">
        <f>AU287</f>
        <v>5.1325966603145336E-3</v>
      </c>
      <c r="CG284" s="63">
        <f>BA287</f>
        <v>9.879603183022867E-2</v>
      </c>
      <c r="CH284" s="63">
        <f>BG287</f>
        <v>0.28952162721717201</v>
      </c>
      <c r="CI284" s="63">
        <f>BM287</f>
        <v>1.1997898442461448E-2</v>
      </c>
      <c r="CJ284" s="63">
        <f>BS287</f>
        <v>7.3623284720558306</v>
      </c>
      <c r="CK284" s="64">
        <f>SUM(CC284:CJ284)</f>
        <v>7.7680212184484736</v>
      </c>
      <c r="CL284" s="75">
        <f>P93</f>
        <v>44410</v>
      </c>
    </row>
    <row r="285" spans="2:90" x14ac:dyDescent="0.65">
      <c r="B285" s="45">
        <v>44139</v>
      </c>
      <c r="C285" s="39">
        <f t="shared" ref="C285:C327" si="79">IF(D285="","",D285-D284)</f>
        <v>619</v>
      </c>
      <c r="D285" s="47">
        <v>102900</v>
      </c>
      <c r="E285" s="52">
        <f t="shared" ref="E285:E327" si="80">IF(D285="","",D285/G285)</f>
        <v>3.7227415006446961E-2</v>
      </c>
      <c r="F285" s="39">
        <f t="shared" ref="F285:F327" si="81">IF(G285="","",G285-G284)</f>
        <v>8646</v>
      </c>
      <c r="G285" s="47">
        <v>2764092</v>
      </c>
      <c r="H285" s="47">
        <f t="shared" ref="H285:H327" si="82">IF(I285="","",I285-I284)</f>
        <v>6</v>
      </c>
      <c r="I285" s="47">
        <v>1786</v>
      </c>
      <c r="J285" s="53">
        <f t="shared" ref="J285:J327" si="83">IF(D285="","",I285/D285)</f>
        <v>1.7356656948493684E-2</v>
      </c>
      <c r="Y285" s="48"/>
      <c r="Z285" s="51">
        <f>Z284+$AA$41</f>
        <v>217.80000000000089</v>
      </c>
      <c r="AA285" s="25">
        <f>AA284+AB285*$AA$41</f>
        <v>18.138706446752369</v>
      </c>
      <c r="AB285" s="26">
        <f>-$AC$35*AA284*AC284</f>
        <v>-8.1952867304497247E-18</v>
      </c>
      <c r="AC285" s="25">
        <f>AC284+AD285*$AA$41</f>
        <v>2.4484375574904667E-17</v>
      </c>
      <c r="AD285" s="27">
        <f>$AC$35*AA284*AC284-$AC$36*AC284</f>
        <v>-6.2626999040572466E-18</v>
      </c>
      <c r="AE285" s="33"/>
      <c r="AF285" s="51">
        <f>AF284+$AG$41</f>
        <v>89.54000000000012</v>
      </c>
      <c r="AG285" s="80">
        <f>AG284+AH285*$AG$41</f>
        <v>6.9270657473729518</v>
      </c>
      <c r="AH285" s="26">
        <f>-$AI$35*AG284*AI284</f>
        <v>-3.7227171228840606E-8</v>
      </c>
      <c r="AI285" s="25">
        <f>AI284+AJ285*$AG$41</f>
        <v>2.251833365549107E-7</v>
      </c>
      <c r="AJ285" s="27">
        <f>$AI$35*AG284*AI284-$AI$36*AI284</f>
        <v>-8.3051684967882102E-8</v>
      </c>
      <c r="AK285" s="36"/>
      <c r="AL285" s="51">
        <f>AL284+$AM$41</f>
        <v>121</v>
      </c>
      <c r="AM285" s="25">
        <f>AM284+AN285*$AM$41</f>
        <v>29.289894417773318</v>
      </c>
      <c r="AN285" s="26">
        <f>-$AO$35*AM284*AO284</f>
        <v>-1.6898312861848096E-4</v>
      </c>
      <c r="AO285" s="25">
        <f>AO284+AP285*$AM$41</f>
        <v>2.9282795650444889E-4</v>
      </c>
      <c r="AP285" s="27">
        <f>$AO$35*AM284*AO284-$AO$36*AO284</f>
        <v>-5.5379139899435745E-5</v>
      </c>
      <c r="AQ285" s="5"/>
      <c r="AR285" s="51">
        <f>AR284+$AS$41</f>
        <v>58.080000000000126</v>
      </c>
      <c r="AS285" s="25">
        <f>AS284+AT285*$AS$41</f>
        <v>3.0416868445675984</v>
      </c>
      <c r="AT285" s="26">
        <f>-$AU$35*AS284*AU284</f>
        <v>-5.3692872865459564E-4</v>
      </c>
      <c r="AU285" s="25">
        <f>AU284+AV285*$AS$41</f>
        <v>6.1847148548267589E-3</v>
      </c>
      <c r="AV285" s="27">
        <f>$AU$35*AS284*AU284-$AU$36*AU284</f>
        <v>-2.5181535381361498E-3</v>
      </c>
      <c r="AW285" s="30"/>
      <c r="AX285" s="19">
        <f>AX284+$AS$41</f>
        <v>58.080000000000126</v>
      </c>
      <c r="AY285" s="25">
        <f>AY284+AZ285*$AY$41</f>
        <v>1.3411001791354654E-3</v>
      </c>
      <c r="AZ285" s="26">
        <f>-$BA$35*AY284*BA284</f>
        <v>-1.195532004195291E-5</v>
      </c>
      <c r="BA285" s="25">
        <f>BA284+BB285*$AY$41</f>
        <v>0.11471687113569233</v>
      </c>
      <c r="BB285" s="27">
        <f>$BA$35*AY284*BA284-$BA$36*BA284</f>
        <v>-4.9434044325684247E-2</v>
      </c>
      <c r="BC285" s="36"/>
      <c r="BD285" s="19">
        <f>BD284+$BE$41</f>
        <v>48.400000000000148</v>
      </c>
      <c r="BE285" s="25">
        <f>BE284+BF285*$BE$41</f>
        <v>0.59251082300768287</v>
      </c>
      <c r="BF285" s="26">
        <f>-$BG$35*BE284*BG284</f>
        <v>-1.3825645813729191E-2</v>
      </c>
      <c r="BG285" s="25">
        <f>BG284+BH285*$BE$41</f>
        <v>0.37695547748053981</v>
      </c>
      <c r="BH285" s="27">
        <f>$BG$35*BE284*BG284-$BG$36*BG284</f>
        <v>-0.2657418558030134</v>
      </c>
      <c r="BI285" s="74"/>
      <c r="BJ285" s="19">
        <f>BJ284+$BK$41</f>
        <v>111.31999999999947</v>
      </c>
      <c r="BK285" s="25">
        <f>BK284+BL285*$BK$41</f>
        <v>1.2046883296898505</v>
      </c>
      <c r="BL285" s="26">
        <f>-$BM$35*BK284*BM284</f>
        <v>-1.6330911066261048E-3</v>
      </c>
      <c r="BM285" s="25">
        <f>BM284+BN285*$BK$41</f>
        <v>2.2837093315031764E-2</v>
      </c>
      <c r="BN285" s="27">
        <f>$BM$35*BK284*BM284-$BM$36*BM284</f>
        <v>-1.884596226554143E-2</v>
      </c>
      <c r="BO285" s="74"/>
      <c r="BP285" s="19">
        <f>BP284+$BK$41</f>
        <v>111.31999999999947</v>
      </c>
      <c r="BQ285" s="25">
        <f>BQ284+BR285*$BQ$41</f>
        <v>1.6452992205477113</v>
      </c>
      <c r="BR285" s="26">
        <f>-$BS$35*BQ284*BS284</f>
        <v>-0.80099835468701808</v>
      </c>
      <c r="BS285" s="25">
        <f>BS284+BT285*$BQ$41</f>
        <v>8.2699849414826119</v>
      </c>
      <c r="BT285" s="27">
        <f>$BS$35*BQ284*BS284-$BS$36*BS284</f>
        <v>-4.8925046601889628</v>
      </c>
      <c r="BU285" s="100"/>
      <c r="BV285" s="19">
        <f>BV284+$BK$41</f>
        <v>111.31999999999947</v>
      </c>
      <c r="BW285" s="25">
        <f>BW284+BX285*$BQ$41</f>
        <v>1.6452992205477113</v>
      </c>
      <c r="BX285" s="26">
        <f>-$BS$35*BW284*BY284</f>
        <v>-0.80099835468701808</v>
      </c>
      <c r="BY285" s="25">
        <f>BY284+BZ285*$BQ$41</f>
        <v>8.2699849414826119</v>
      </c>
      <c r="BZ285" s="27">
        <f>$BS$35*BW284*BY284-$BS$36*BY284</f>
        <v>-4.8925046601889628</v>
      </c>
      <c r="CA285" s="33"/>
      <c r="CB285" s="21">
        <f>CB284+$AA$41</f>
        <v>217.80000000000089</v>
      </c>
      <c r="CC285" s="64">
        <f>AC288</f>
        <v>1.3150927576080942E-17</v>
      </c>
      <c r="CD285" s="64">
        <f>AI288</f>
        <v>1.5341601733431012E-7</v>
      </c>
      <c r="CE285" s="64">
        <f>AO288</f>
        <v>2.2330207209935013E-4</v>
      </c>
      <c r="CF285" s="25">
        <f>AU288</f>
        <v>4.6756863674893177E-3</v>
      </c>
      <c r="CG285" s="63">
        <f>BA288</f>
        <v>9.1684429759963937E-2</v>
      </c>
      <c r="CH285" s="63">
        <f>BG288</f>
        <v>0.25372237259864527</v>
      </c>
      <c r="CI285" s="63">
        <f>BM288</f>
        <v>8.6961988441307311E-3</v>
      </c>
      <c r="CJ285" s="63">
        <f>BS288</f>
        <v>6.9426241212603612</v>
      </c>
      <c r="CK285" s="64">
        <f>SUM(CC285:CJ285)</f>
        <v>7.3016262643187071</v>
      </c>
      <c r="CL285" s="36"/>
    </row>
    <row r="286" spans="2:90" x14ac:dyDescent="0.65">
      <c r="B286" s="45">
        <v>44140</v>
      </c>
      <c r="C286" s="39">
        <f t="shared" si="79"/>
        <v>938</v>
      </c>
      <c r="D286" s="47">
        <v>103838</v>
      </c>
      <c r="E286" s="52">
        <f t="shared" si="80"/>
        <v>3.725072581839993E-2</v>
      </c>
      <c r="F286" s="39">
        <f t="shared" si="81"/>
        <v>23451</v>
      </c>
      <c r="G286" s="47">
        <v>2787543</v>
      </c>
      <c r="H286" s="47">
        <f t="shared" si="82"/>
        <v>8</v>
      </c>
      <c r="I286" s="47">
        <v>1794</v>
      </c>
      <c r="J286" s="53">
        <f t="shared" si="83"/>
        <v>1.7276912113099251E-2</v>
      </c>
      <c r="Y286" s="48"/>
      <c r="Z286" s="51">
        <f>Z285+$AA$41</f>
        <v>218.7000000000009</v>
      </c>
      <c r="AA286" s="25">
        <f>AA285+AB286*$AA$41</f>
        <v>18.138706446752369</v>
      </c>
      <c r="AB286" s="26">
        <f>-$AC$35*AA285*AC285</f>
        <v>-6.6617235162784428E-18</v>
      </c>
      <c r="AC286" s="25">
        <f>AC285+AD286*$AA$41</f>
        <v>1.9902676491196449E-17</v>
      </c>
      <c r="AD286" s="27">
        <f>$AC$35*AA285*AC285-$AC$36*AC285</f>
        <v>-5.0907767596757974E-18</v>
      </c>
      <c r="AE286" s="33"/>
      <c r="AF286" s="51">
        <f>AF285+$AG$41</f>
        <v>89.910000000000124</v>
      </c>
      <c r="AG286" s="80">
        <f>AG285+AH286*$AG$41</f>
        <v>6.9270657352528415</v>
      </c>
      <c r="AH286" s="26">
        <f>-$AI$35*AG285*AI285</f>
        <v>-3.275705532810223E-8</v>
      </c>
      <c r="AI286" s="25">
        <f>AI285+AJ286*$AG$41</f>
        <v>1.9814406479940955E-7</v>
      </c>
      <c r="AJ286" s="27">
        <f>$AI$35*AG285*AI285-$AI$36*AI285</f>
        <v>-7.307911285270579E-8</v>
      </c>
      <c r="AK286" s="36"/>
      <c r="AL286" s="51">
        <f>AL285+$AM$41</f>
        <v>121.5</v>
      </c>
      <c r="AM286" s="25">
        <f>AM285+AN286*$AM$41</f>
        <v>29.289817225673961</v>
      </c>
      <c r="AN286" s="26">
        <f>-$AO$35*AM285*AO285</f>
        <v>-1.5438419871457727E-4</v>
      </c>
      <c r="AO286" s="25">
        <f>AO285+AP286*$AM$41</f>
        <v>2.6753027108518043E-4</v>
      </c>
      <c r="AP286" s="27">
        <f>$AO$35*AM285*AO285-$AO$36*AO285</f>
        <v>-5.0595370838536947E-5</v>
      </c>
      <c r="AQ286" s="5"/>
      <c r="AR286" s="51">
        <f>AR285+$AS$41</f>
        <v>58.320000000000128</v>
      </c>
      <c r="AS286" s="25">
        <f>AS285+AT286*$AS$41</f>
        <v>3.0415694579009358</v>
      </c>
      <c r="AT286" s="26">
        <f>-$AU$35*AS285*AU285</f>
        <v>-4.8911111109453719E-4</v>
      </c>
      <c r="AU286" s="25">
        <f>AU285+AV286*$AS$41</f>
        <v>5.634152317168158E-3</v>
      </c>
      <c r="AV286" s="27">
        <f>$AU$35*AS285*AU285-$AU$36*AU285</f>
        <v>-2.2940105735775045E-3</v>
      </c>
      <c r="AW286" s="30"/>
      <c r="AX286" s="19">
        <f>AX285+$AS$41</f>
        <v>58.320000000000128</v>
      </c>
      <c r="AY286" s="25">
        <f>AY285+AZ286*$AY$41</f>
        <v>1.3391063243945334E-3</v>
      </c>
      <c r="AZ286" s="26">
        <f>-$BA$35*AY285*BA285</f>
        <v>-1.1076970782955469E-5</v>
      </c>
      <c r="BA286" s="25">
        <f>BA285+BB286*$AY$41</f>
        <v>0.10645925026866342</v>
      </c>
      <c r="BB286" s="27">
        <f>$BA$35*AY285*BA285-$BA$36*BA285</f>
        <v>-4.5875671483493981E-2</v>
      </c>
      <c r="BC286" s="36"/>
      <c r="BD286" s="19">
        <f>BD285+$BE$41</f>
        <v>48.600000000000151</v>
      </c>
      <c r="BE286" s="25">
        <f>BE285+BF286*$BE$41</f>
        <v>0.59009864084553099</v>
      </c>
      <c r="BF286" s="26">
        <f>-$BG$35*BE285*BG285</f>
        <v>-1.2060910810759431E-2</v>
      </c>
      <c r="BG286" s="25">
        <f>BG285+BH286*$BE$41</f>
        <v>0.33036344757022151</v>
      </c>
      <c r="BH286" s="27">
        <f>$BG$35*BE285*BG285-$BG$36*BG285</f>
        <v>-0.23296014955159144</v>
      </c>
      <c r="BI286" s="74"/>
      <c r="BJ286" s="19">
        <f>BJ285+$BK$41</f>
        <v>111.77999999999946</v>
      </c>
      <c r="BK286" s="25">
        <f>BK285+BL286*$BK$41</f>
        <v>1.2041441506413935</v>
      </c>
      <c r="BL286" s="26">
        <f>-$BM$35*BK285*BM285</f>
        <v>-1.1829979314282452E-3</v>
      </c>
      <c r="BM286" s="25">
        <f>BM285+BN286*$BK$41</f>
        <v>1.655298146229426E-2</v>
      </c>
      <c r="BN286" s="27">
        <f>$BM$35*BK285*BM285-$BM$36*BM285</f>
        <v>-1.3661112723342401E-2</v>
      </c>
      <c r="BO286" s="74"/>
      <c r="BP286" s="19">
        <f>BP285+$BK$41</f>
        <v>111.77999999999946</v>
      </c>
      <c r="BQ286" s="25">
        <f>BQ285+BR286*$BQ$41</f>
        <v>1.5731842417234492</v>
      </c>
      <c r="BR286" s="26">
        <f>-$BS$35*BQ285*BS285</f>
        <v>-0.72114978824262055</v>
      </c>
      <c r="BS286" s="25">
        <f>BS285+BT286*$BQ$41</f>
        <v>7.8045508991105041</v>
      </c>
      <c r="BT286" s="27">
        <f>$BS$35*BQ285*BS285-$BS$36*BS285</f>
        <v>-4.6543404237210773</v>
      </c>
      <c r="BU286" s="100"/>
      <c r="BV286" s="19">
        <f>BV285+$BK$41</f>
        <v>111.77999999999946</v>
      </c>
      <c r="BW286" s="25">
        <f>BW285+BX286*$BQ$41</f>
        <v>1.5731842417234492</v>
      </c>
      <c r="BX286" s="26">
        <f>-$BS$35*BW285*BY285</f>
        <v>-0.72114978824262055</v>
      </c>
      <c r="BY286" s="25">
        <f>BY285+BZ286*$BQ$41</f>
        <v>7.8045508991105041</v>
      </c>
      <c r="BZ286" s="27">
        <f>$BS$35*BW285*BY285-$BS$36*BY285</f>
        <v>-4.6543404237210773</v>
      </c>
      <c r="CA286" s="33"/>
      <c r="CB286" s="21">
        <f>CB285+$AA$41</f>
        <v>218.7000000000009</v>
      </c>
      <c r="CC286" s="64">
        <f>AC289</f>
        <v>1.069002786308192E-17</v>
      </c>
      <c r="CD286" s="64">
        <f>AI289</f>
        <v>1.3499432833880748E-7</v>
      </c>
      <c r="CE286" s="64">
        <f>AO289</f>
        <v>2.0401036754683308E-4</v>
      </c>
      <c r="CF286" s="25">
        <f>AU289</f>
        <v>4.2594479688975364E-3</v>
      </c>
      <c r="CG286" s="63">
        <f>BA289</f>
        <v>8.5084737753970394E-2</v>
      </c>
      <c r="CH286" s="63">
        <f>BG289</f>
        <v>0.2223446461014057</v>
      </c>
      <c r="CI286" s="63">
        <f>BM289</f>
        <v>6.3030442488279182E-3</v>
      </c>
      <c r="CJ286" s="63">
        <f>BS289</f>
        <v>6.5446805328272006</v>
      </c>
      <c r="CK286" s="64">
        <f>SUM(CC286:CJ286)</f>
        <v>6.8628765542621775</v>
      </c>
      <c r="CL286" s="36"/>
    </row>
    <row r="287" spans="2:90" x14ac:dyDescent="0.65">
      <c r="B287" s="45">
        <v>44141</v>
      </c>
      <c r="C287" s="39">
        <f t="shared" si="79"/>
        <v>944</v>
      </c>
      <c r="D287" s="47">
        <v>104782</v>
      </c>
      <c r="E287" s="52">
        <f t="shared" si="80"/>
        <v>3.7174098683676028E-2</v>
      </c>
      <c r="F287" s="39">
        <f t="shared" si="81"/>
        <v>31140</v>
      </c>
      <c r="G287" s="47">
        <v>2818683</v>
      </c>
      <c r="H287" s="47">
        <f t="shared" si="82"/>
        <v>12</v>
      </c>
      <c r="I287" s="47">
        <v>1806</v>
      </c>
      <c r="J287" s="53">
        <f t="shared" si="83"/>
        <v>1.7235784772193698E-2</v>
      </c>
      <c r="Y287" s="48"/>
      <c r="Z287" s="51">
        <f>Z286+$AA$41</f>
        <v>219.6000000000009</v>
      </c>
      <c r="AA287" s="25">
        <f>AA286+AB287*$AA$41</f>
        <v>18.138706446752369</v>
      </c>
      <c r="AB287" s="26">
        <f>-$AC$35*AA286*AC286</f>
        <v>-5.4151320956773781E-18</v>
      </c>
      <c r="AC287" s="25">
        <f>AC286+AD287*$AA$41</f>
        <v>1.6178339133109222E-17</v>
      </c>
      <c r="AD287" s="27">
        <f>$AC$35*AA286*AC286-$AC$36*AC286</f>
        <v>-4.138152620096917E-18</v>
      </c>
      <c r="AE287" s="33"/>
      <c r="AF287" s="51">
        <f>AF286+$AG$41</f>
        <v>90.280000000000129</v>
      </c>
      <c r="AG287" s="80">
        <f>AG286+AH287*$AG$41</f>
        <v>6.9270657245880738</v>
      </c>
      <c r="AH287" s="26">
        <f>-$AI$35*AG286*AI286</f>
        <v>-2.8823696200229883E-8</v>
      </c>
      <c r="AI287" s="25">
        <f>AI286+AJ287*$AG$41</f>
        <v>1.7435157952487729E-7</v>
      </c>
      <c r="AJ287" s="27">
        <f>$AI$35*AG286*AI286-$AI$36*AI286</f>
        <v>-6.4304014255492602E-8</v>
      </c>
      <c r="AK287" s="36"/>
      <c r="AL287" s="51">
        <f>AL286+$AM$41</f>
        <v>122</v>
      </c>
      <c r="AM287" s="25">
        <f>AM286+AN287*$AM$41</f>
        <v>29.289746702459279</v>
      </c>
      <c r="AN287" s="26">
        <f>-$AO$35*AM286*AO286</f>
        <v>-1.4104642936355895E-4</v>
      </c>
      <c r="AO287" s="25">
        <f>AO286+AP287*$AM$41</f>
        <v>2.4441789088714674E-4</v>
      </c>
      <c r="AP287" s="27">
        <f>$AO$35*AM286*AO286-$AO$36*AO286</f>
        <v>-4.622476039606733E-5</v>
      </c>
      <c r="AQ287" s="5"/>
      <c r="AR287" s="51">
        <f>AR286+$AS$41</f>
        <v>58.56000000000013</v>
      </c>
      <c r="AS287" s="25">
        <f>AS286+AT287*$AS$41</f>
        <v>3.0414625251075353</v>
      </c>
      <c r="AT287" s="26">
        <f>-$AU$35*AS286*AU286</f>
        <v>-4.4555330583557177E-4</v>
      </c>
      <c r="AU287" s="25">
        <f>AU286+AV287*$AS$41</f>
        <v>5.1325966603145336E-3</v>
      </c>
      <c r="AV287" s="27">
        <f>$AU$35*AS286*AU286-$AU$36*AU286</f>
        <v>-2.0898152368900996E-3</v>
      </c>
      <c r="AW287" s="30"/>
      <c r="AX287" s="19">
        <f>AX286+$AS$41</f>
        <v>58.56000000000013</v>
      </c>
      <c r="AY287" s="25">
        <f>AY286+AZ287*$AY$41</f>
        <v>1.3372587434855206E-3</v>
      </c>
      <c r="AZ287" s="26">
        <f>-$BA$35*AY286*BA286</f>
        <v>-1.0264338383404867E-5</v>
      </c>
      <c r="BA287" s="25">
        <f>BA286+BB287*$AY$41</f>
        <v>9.879603183022867E-2</v>
      </c>
      <c r="BB287" s="27">
        <f>$BA$35*AY286*BA286-$BA$36*BA286</f>
        <v>-4.2573435769081965E-2</v>
      </c>
      <c r="BC287" s="36"/>
      <c r="BD287" s="19">
        <f>BD286+$BE$41</f>
        <v>48.800000000000153</v>
      </c>
      <c r="BE287" s="25">
        <f>BE286+BF287*$BE$41</f>
        <v>0.58799321301445173</v>
      </c>
      <c r="BF287" s="26">
        <f>-$BG$35*BE286*BG286</f>
        <v>-1.0527139155396504E-2</v>
      </c>
      <c r="BG287" s="25">
        <f>BG286+BH287*$BE$41</f>
        <v>0.28952162721717201</v>
      </c>
      <c r="BH287" s="27">
        <f>$BG$35*BE286*BG286-$BG$36*BG286</f>
        <v>-0.20420910176524751</v>
      </c>
      <c r="BI287" s="74"/>
      <c r="BJ287" s="19">
        <f>BJ286+$BK$41</f>
        <v>112.23999999999945</v>
      </c>
      <c r="BK287" s="25">
        <f>BK286+BL287*$BK$41</f>
        <v>1.2037498922040002</v>
      </c>
      <c r="BL287" s="26">
        <f>-$BM$35*BK286*BM286</f>
        <v>-8.5708355955037329E-4</v>
      </c>
      <c r="BM287" s="25">
        <f>BM286+BN287*$BK$41</f>
        <v>1.1997898442461448E-2</v>
      </c>
      <c r="BN287" s="27">
        <f>$BM$35*BK286*BM286-$BM$36*BM286</f>
        <v>-9.9023543909408963E-3</v>
      </c>
      <c r="BO287" s="74"/>
      <c r="BP287" s="19">
        <f>BP286+$BK$41</f>
        <v>112.23999999999945</v>
      </c>
      <c r="BQ287" s="25">
        <f>BQ286+BR287*$BQ$41</f>
        <v>1.5081108603359403</v>
      </c>
      <c r="BR287" s="26">
        <f>-$BS$35*BQ286*BS286</f>
        <v>-0.65073381387508877</v>
      </c>
      <c r="BS287" s="25">
        <f>BS286+BT287*$BQ$41</f>
        <v>7.3623284720558306</v>
      </c>
      <c r="BT287" s="27">
        <f>$BS$35*BQ286*BS286-$BS$36*BS286</f>
        <v>-4.4222242705467387</v>
      </c>
      <c r="BU287" s="100"/>
      <c r="BV287" s="19">
        <f>BV286+$BK$41</f>
        <v>112.23999999999945</v>
      </c>
      <c r="BW287" s="25">
        <f>BW286+BX287*$BQ$41</f>
        <v>1.5081108603359403</v>
      </c>
      <c r="BX287" s="26">
        <f>-$BS$35*BW286*BY286</f>
        <v>-0.65073381387508877</v>
      </c>
      <c r="BY287" s="25">
        <f>BY286+BZ287*$BQ$41</f>
        <v>7.3623284720558306</v>
      </c>
      <c r="BZ287" s="27">
        <f>$BS$35*BW286*BY286-$BS$36*BY286</f>
        <v>-4.4222242705467387</v>
      </c>
      <c r="CA287" s="33"/>
      <c r="CB287" s="21">
        <f>CB286+$AA$41</f>
        <v>219.6000000000009</v>
      </c>
      <c r="CC287" s="64">
        <f>AC290</f>
        <v>8.6896300699971577E-18</v>
      </c>
      <c r="CD287" s="64">
        <f>AI290</f>
        <v>1.187846549464655E-7</v>
      </c>
      <c r="CE287" s="64">
        <f>AO290</f>
        <v>1.8638522043640303E-4</v>
      </c>
      <c r="CF287" s="25">
        <f>AU290</f>
        <v>3.880261537273986E-3</v>
      </c>
      <c r="CG287" s="63">
        <f>BA290</f>
        <v>7.8960107590519774E-2</v>
      </c>
      <c r="CH287" s="63">
        <f>BG290</f>
        <v>0.19484353132326412</v>
      </c>
      <c r="CI287" s="63">
        <f>BM290</f>
        <v>4.5684491669823694E-3</v>
      </c>
      <c r="CJ287" s="63">
        <f>BS290</f>
        <v>6.1676968911231205</v>
      </c>
      <c r="CK287" s="64">
        <f>SUM(CC287:CJ287)</f>
        <v>6.4501357447462517</v>
      </c>
      <c r="CL287" s="75">
        <f>P94</f>
        <v>44417</v>
      </c>
    </row>
    <row r="288" spans="2:90" x14ac:dyDescent="0.65">
      <c r="B288" s="45">
        <v>44142</v>
      </c>
      <c r="C288" s="39">
        <f t="shared" si="79"/>
        <v>1132</v>
      </c>
      <c r="D288" s="47">
        <v>105914</v>
      </c>
      <c r="E288" s="52">
        <f t="shared" si="80"/>
        <v>3.7210227208850012E-2</v>
      </c>
      <c r="F288" s="39">
        <f t="shared" si="81"/>
        <v>27685</v>
      </c>
      <c r="G288" s="47">
        <v>2846368</v>
      </c>
      <c r="H288" s="47">
        <f t="shared" si="82"/>
        <v>3</v>
      </c>
      <c r="I288" s="47">
        <v>1809</v>
      </c>
      <c r="J288" s="53">
        <f t="shared" si="83"/>
        <v>1.7079895009158373E-2</v>
      </c>
      <c r="Y288" s="48"/>
      <c r="Z288" s="51">
        <f>Z287+$AA$41</f>
        <v>220.50000000000091</v>
      </c>
      <c r="AA288" s="25">
        <f>AA287+AB288*$AA$41</f>
        <v>18.138706446752369</v>
      </c>
      <c r="AB288" s="26">
        <f>-$AC$35*AA287*AC287</f>
        <v>-4.4018121649721156E-18</v>
      </c>
      <c r="AC288" s="25">
        <f>AC287+AD288*$AA$41</f>
        <v>1.3150927576080942E-17</v>
      </c>
      <c r="AD288" s="27">
        <f>$AC$35*AA287*AC287-$AC$36*AC287</f>
        <v>-3.3637906189203113E-18</v>
      </c>
      <c r="AE288" s="33"/>
      <c r="AF288" s="51">
        <f>AF287+$AG$41</f>
        <v>90.650000000000134</v>
      </c>
      <c r="AG288" s="80">
        <f>AG287+AH288*$AG$41</f>
        <v>6.9270657152038959</v>
      </c>
      <c r="AH288" s="26">
        <f>-$AI$35*AG287*AI287</f>
        <v>-2.5362641861645955E-8</v>
      </c>
      <c r="AI288" s="25">
        <f>AI287+AJ288*$AG$41</f>
        <v>1.5341601733431012E-7</v>
      </c>
      <c r="AJ288" s="27">
        <f>$AI$35*AG287*AI287-$AI$36*AI287</f>
        <v>-5.6582600515046367E-8</v>
      </c>
      <c r="AK288" s="36"/>
      <c r="AL288" s="51">
        <f>AL287+$AM$41</f>
        <v>122.5</v>
      </c>
      <c r="AM288" s="25">
        <f>AM287+AN288*$AM$41</f>
        <v>29.289682272016258</v>
      </c>
      <c r="AN288" s="26">
        <f>-$AO$35*AM287*AO287</f>
        <v>-1.2886088604540944E-4</v>
      </c>
      <c r="AO288" s="25">
        <f>AO287+AP288*$AM$41</f>
        <v>2.2330207209935013E-4</v>
      </c>
      <c r="AP288" s="27">
        <f>$AO$35*AM287*AO287-$AO$36*AO287</f>
        <v>-4.2231637575593255E-5</v>
      </c>
      <c r="AQ288" s="5"/>
      <c r="AR288" s="51">
        <f>AR287+$AS$41</f>
        <v>58.800000000000132</v>
      </c>
      <c r="AS288" s="25">
        <f>AS287+AT288*$AS$41</f>
        <v>3.0413651149610468</v>
      </c>
      <c r="AT288" s="26">
        <f>-$AU$35*AS287*AU287</f>
        <v>-4.0587561036980731E-4</v>
      </c>
      <c r="AU288" s="25">
        <f>AU287+AV288*$AS$41</f>
        <v>4.6756863674893177E-3</v>
      </c>
      <c r="AV288" s="27">
        <f>$AU$35*AS287*AU287-$AU$36*AU287</f>
        <v>-1.9037928867717329E-3</v>
      </c>
      <c r="AW288" s="30"/>
      <c r="AX288" s="19">
        <f>AX287+$AS$41</f>
        <v>58.800000000000132</v>
      </c>
      <c r="AY288" s="25">
        <f>AY287+AZ288*$AY$41</f>
        <v>1.3355465219737897E-3</v>
      </c>
      <c r="AZ288" s="26">
        <f>-$BA$35*AY287*BA287</f>
        <v>-9.51234173183859E-6</v>
      </c>
      <c r="BA288" s="25">
        <f>BA287+BB288*$AY$41</f>
        <v>9.1684429759963937E-2</v>
      </c>
      <c r="BB288" s="27">
        <f>$BA$35*AY287*BA287-$BA$36*BA287</f>
        <v>-3.9508900390359633E-2</v>
      </c>
      <c r="BC288" s="36"/>
      <c r="BD288" s="19">
        <f>BD287+$BE$41</f>
        <v>49.000000000000156</v>
      </c>
      <c r="BE288" s="25">
        <f>BE287+BF288*$BE$41</f>
        <v>0.58615465609474604</v>
      </c>
      <c r="BF288" s="26">
        <f>-$BG$35*BE287*BG287</f>
        <v>-9.1927845985282555E-3</v>
      </c>
      <c r="BG288" s="25">
        <f>BG287+BH288*$BE$41</f>
        <v>0.25372237259864527</v>
      </c>
      <c r="BH288" s="27">
        <f>$BG$35*BE287*BG287-$BG$36*BG287</f>
        <v>-0.17899627309263355</v>
      </c>
      <c r="BI288" s="74"/>
      <c r="BJ288" s="19">
        <f>BJ287+$BK$41</f>
        <v>112.69999999999945</v>
      </c>
      <c r="BK288" s="25">
        <f>BK287+BL288*$BK$41</f>
        <v>1.203464220168035</v>
      </c>
      <c r="BL288" s="26">
        <f>-$BM$35*BK287*BM287</f>
        <v>-6.2102616514186286E-4</v>
      </c>
      <c r="BM288" s="25">
        <f>BM287+BN288*$BK$41</f>
        <v>8.6961988441307311E-3</v>
      </c>
      <c r="BN288" s="27">
        <f>$BM$35*BK287*BM287-$BM$36*BM287</f>
        <v>-7.1776078224580781E-3</v>
      </c>
      <c r="BO288" s="74"/>
      <c r="BP288" s="19">
        <f>BP287+$BK$41</f>
        <v>112.69999999999945</v>
      </c>
      <c r="BQ288" s="25">
        <f>BQ287+BR288*$BQ$41</f>
        <v>1.4492638604477803</v>
      </c>
      <c r="BR288" s="26">
        <f>-$BS$35*BQ287*BS287</f>
        <v>-0.58846999888159901</v>
      </c>
      <c r="BS288" s="25">
        <f>BS287+BT288*$BQ$41</f>
        <v>6.9426241212603612</v>
      </c>
      <c r="BT288" s="27">
        <f>$BS$35*BQ287*BS287-$BS$36*BS287</f>
        <v>-4.1970435079546915</v>
      </c>
      <c r="BU288" s="100"/>
      <c r="BV288" s="19">
        <f>BV287+$BK$41</f>
        <v>112.69999999999945</v>
      </c>
      <c r="BW288" s="25">
        <f>BW287+BX288*$BQ$41</f>
        <v>1.4492638604477803</v>
      </c>
      <c r="BX288" s="26">
        <f>-$BS$35*BW287*BY287</f>
        <v>-0.58846999888159901</v>
      </c>
      <c r="BY288" s="25">
        <f>BY287+BZ288*$BQ$41</f>
        <v>6.9426241212603612</v>
      </c>
      <c r="BZ288" s="27">
        <f>$BS$35*BW287*BY287-$BS$36*BY287</f>
        <v>-4.1970435079546915</v>
      </c>
      <c r="CA288" s="33"/>
      <c r="CB288" s="21">
        <f>CB287+$AA$41</f>
        <v>220.50000000000091</v>
      </c>
      <c r="CC288" s="64">
        <f>AC291</f>
        <v>7.0635616408608192E-18</v>
      </c>
      <c r="CD288" s="64">
        <f>AI291</f>
        <v>1.0452138562764625E-7</v>
      </c>
      <c r="CE288" s="64">
        <f>AO291</f>
        <v>1.7028267931062114E-4</v>
      </c>
      <c r="CF288" s="25">
        <f>AU291</f>
        <v>3.5348292480429431E-3</v>
      </c>
      <c r="CG288" s="63">
        <f>BA291</f>
        <v>7.3276343410257599E-2</v>
      </c>
      <c r="CH288" s="63">
        <f>BG291</f>
        <v>0.17074098973427884</v>
      </c>
      <c r="CI288" s="63">
        <f>BM291</f>
        <v>3.3112003539214497E-3</v>
      </c>
      <c r="CJ288" s="63">
        <f>BS291</f>
        <v>5.8108452749096315</v>
      </c>
      <c r="CK288" s="64">
        <f>SUM(CC288:CJ288)</f>
        <v>6.0618790248568288</v>
      </c>
      <c r="CL288" s="36"/>
    </row>
    <row r="289" spans="2:90" x14ac:dyDescent="0.65">
      <c r="B289" s="45">
        <v>44143</v>
      </c>
      <c r="C289" s="39">
        <f t="shared" si="79"/>
        <v>1172</v>
      </c>
      <c r="D289" s="47">
        <v>107086</v>
      </c>
      <c r="E289" s="52">
        <f t="shared" si="80"/>
        <v>3.7422402140379965E-2</v>
      </c>
      <c r="F289" s="39">
        <f t="shared" si="81"/>
        <v>15180</v>
      </c>
      <c r="G289" s="47">
        <v>2861548</v>
      </c>
      <c r="H289" s="47">
        <f t="shared" si="82"/>
        <v>3</v>
      </c>
      <c r="I289" s="47">
        <v>1812</v>
      </c>
      <c r="J289" s="53">
        <f t="shared" si="83"/>
        <v>1.6920979399734793E-2</v>
      </c>
      <c r="Y289" s="48"/>
      <c r="Z289" s="51">
        <f>Z288+$AA$41</f>
        <v>221.40000000000092</v>
      </c>
      <c r="AA289" s="25">
        <f>AA288+AB289*$AA$41</f>
        <v>18.138706446752369</v>
      </c>
      <c r="AB289" s="26">
        <f>-$AC$35*AA288*AC288</f>
        <v>-3.5781122220754934E-18</v>
      </c>
      <c r="AC289" s="25">
        <f>AC288+AD289*$AA$41</f>
        <v>1.069002786308192E-17</v>
      </c>
      <c r="AD289" s="27">
        <f>$AC$35*AA288*AC288-$AC$36*AC288</f>
        <v>-2.7343330144433585E-18</v>
      </c>
      <c r="AE289" s="33"/>
      <c r="AF289" s="51">
        <f>AF288+$AG$41</f>
        <v>91.020000000000138</v>
      </c>
      <c r="AG289" s="80">
        <f>AG288+AH289*$AG$41</f>
        <v>6.9270657069465393</v>
      </c>
      <c r="AH289" s="26">
        <f>-$AI$35*AG288*AI288</f>
        <v>-2.2317179510632156E-8</v>
      </c>
      <c r="AI289" s="25">
        <f>AI288+AJ289*$AG$41</f>
        <v>1.3499432833880748E-7</v>
      </c>
      <c r="AJ289" s="27">
        <f>$AI$35*AG288*AI288-$AI$36*AI288</f>
        <v>-4.9788348636493591E-8</v>
      </c>
      <c r="AK289" s="36"/>
      <c r="AL289" s="51">
        <f>AL288+$AM$41</f>
        <v>123</v>
      </c>
      <c r="AM289" s="25">
        <f>AM288+AN289*$AM$41</f>
        <v>29.289623407995574</v>
      </c>
      <c r="AN289" s="26">
        <f>-$AO$35*AM288*AO288</f>
        <v>-1.1772804136451097E-4</v>
      </c>
      <c r="AO289" s="25">
        <f>AO288+AP289*$AM$41</f>
        <v>2.0401036754683308E-4</v>
      </c>
      <c r="AP289" s="27">
        <f>$AO$35*AM288*AO288-$AO$36*AO288</f>
        <v>-3.8583409105034117E-5</v>
      </c>
      <c r="AQ289" s="5"/>
      <c r="AR289" s="51">
        <f>AR288+$AS$41</f>
        <v>59.040000000000134</v>
      </c>
      <c r="AS289" s="25">
        <f>AS288+AT289*$AS$41</f>
        <v>3.0412763792319497</v>
      </c>
      <c r="AT289" s="26">
        <f>-$AU$35*AS288*AU288</f>
        <v>-3.6973220457110463E-4</v>
      </c>
      <c r="AU289" s="25">
        <f>AU288+AV289*$AS$41</f>
        <v>4.2594479688975364E-3</v>
      </c>
      <c r="AV289" s="27">
        <f>$AU$35*AS288*AU288-$AU$36*AU288</f>
        <v>-1.7343266607990882E-3</v>
      </c>
      <c r="AW289" s="30"/>
      <c r="AX289" s="19">
        <f>AX288+$AS$41</f>
        <v>59.040000000000134</v>
      </c>
      <c r="AY289" s="25">
        <f>AY288+AZ289*$AY$41</f>
        <v>1.3339595852499351E-3</v>
      </c>
      <c r="AZ289" s="26">
        <f>-$BA$35*AY288*BA288</f>
        <v>-8.8163151325250436E-6</v>
      </c>
      <c r="BA289" s="25">
        <f>BA288+BB289*$AY$41</f>
        <v>8.5084737753970394E-2</v>
      </c>
      <c r="BB289" s="27">
        <f>$BA$35*AY288*BA288-$BA$36*BA288</f>
        <v>-3.6664955588853049E-2</v>
      </c>
      <c r="BC289" s="36"/>
      <c r="BD289" s="19">
        <f>BD288+$BE$41</f>
        <v>49.200000000000159</v>
      </c>
      <c r="BE289" s="25">
        <f>BE288+BF289*$BE$41</f>
        <v>0.58454847415416178</v>
      </c>
      <c r="BF289" s="26">
        <f>-$BG$35*BE288*BG288</f>
        <v>-8.030909702921505E-3</v>
      </c>
      <c r="BG289" s="25">
        <f>BG288+BH289*$BE$41</f>
        <v>0.2223446461014057</v>
      </c>
      <c r="BH289" s="27">
        <f>$BG$35*BE288*BG288-$BG$36*BG288</f>
        <v>-0.15688863248619794</v>
      </c>
      <c r="BI289" s="74"/>
      <c r="BJ289" s="19">
        <f>BJ288+$BK$41</f>
        <v>113.15999999999944</v>
      </c>
      <c r="BK289" s="25">
        <f>BK288+BL289*$BK$41</f>
        <v>1.2032572113089428</v>
      </c>
      <c r="BL289" s="26">
        <f>-$BM$35*BK288*BM288</f>
        <v>-4.5001925889625216E-4</v>
      </c>
      <c r="BM289" s="25">
        <f>BM288+BN289*$BK$41</f>
        <v>6.3030442488279182E-3</v>
      </c>
      <c r="BN289" s="27">
        <f>$BM$35*BK288*BM288-$BM$36*BM288</f>
        <v>-5.2025099897887233E-3</v>
      </c>
      <c r="BO289" s="74"/>
      <c r="BP289" s="19">
        <f>BP288+$BK$41</f>
        <v>113.15999999999944</v>
      </c>
      <c r="BQ289" s="25">
        <f>BQ288+BR289*$BQ$41</f>
        <v>1.3959368809990174</v>
      </c>
      <c r="BR289" s="26">
        <f>-$BS$35*BQ288*BS288</f>
        <v>-0.53326979448763046</v>
      </c>
      <c r="BS289" s="25">
        <f>BS288+BT289*$BQ$41</f>
        <v>6.5446805328272006</v>
      </c>
      <c r="BT289" s="27">
        <f>$BS$35*BQ288*BS288-$BS$36*BS288</f>
        <v>-3.9794358843316044</v>
      </c>
      <c r="BU289" s="100"/>
      <c r="BV289" s="19">
        <f>BV288+$BK$41</f>
        <v>113.15999999999944</v>
      </c>
      <c r="BW289" s="25">
        <f>BW288+BX289*$BQ$41</f>
        <v>1.3959368809990174</v>
      </c>
      <c r="BX289" s="26">
        <f>-$BS$35*BW288*BY288</f>
        <v>-0.53326979448763046</v>
      </c>
      <c r="BY289" s="25">
        <f>BY288+BZ289*$BQ$41</f>
        <v>6.5446805328272006</v>
      </c>
      <c r="BZ289" s="27">
        <f>$BS$35*BW288*BY288-$BS$36*BY288</f>
        <v>-3.9794358843316044</v>
      </c>
      <c r="CA289" s="33"/>
      <c r="CB289" s="21">
        <f>CB288+$AA$41</f>
        <v>221.40000000000092</v>
      </c>
      <c r="CC289" s="64">
        <f>AC292</f>
        <v>5.7417752714824958E-18</v>
      </c>
      <c r="CD289" s="64">
        <f>AI292</f>
        <v>9.1970802607710438E-8</v>
      </c>
      <c r="CE289" s="64">
        <f>AO292</f>
        <v>1.5557122378582583E-4</v>
      </c>
      <c r="CF289" s="25">
        <f>AU292</f>
        <v>3.2201467324872749E-3</v>
      </c>
      <c r="CG289" s="63">
        <f>BA292</f>
        <v>6.800171080282516E-2</v>
      </c>
      <c r="CH289" s="63">
        <f>BG292</f>
        <v>0.149617718812464</v>
      </c>
      <c r="CI289" s="63">
        <f>BM292</f>
        <v>2.3999424866884478E-3</v>
      </c>
      <c r="CJ289" s="63">
        <f>BS292</f>
        <v>5.473283849521998</v>
      </c>
      <c r="CK289" s="64">
        <f>SUM(CC289:CJ289)</f>
        <v>5.6966790315510512</v>
      </c>
      <c r="CL289" s="36"/>
    </row>
    <row r="290" spans="2:90" x14ac:dyDescent="0.65">
      <c r="B290" s="45">
        <v>44144</v>
      </c>
      <c r="C290" s="39">
        <f t="shared" si="79"/>
        <v>998</v>
      </c>
      <c r="D290" s="47">
        <v>108084</v>
      </c>
      <c r="E290" s="52">
        <f t="shared" si="80"/>
        <v>3.7645160818438481E-2</v>
      </c>
      <c r="F290" s="39">
        <f t="shared" si="81"/>
        <v>9578</v>
      </c>
      <c r="G290" s="47">
        <v>2871126</v>
      </c>
      <c r="H290" s="47">
        <f t="shared" si="82"/>
        <v>6</v>
      </c>
      <c r="I290" s="47">
        <v>1818</v>
      </c>
      <c r="J290" s="53">
        <f t="shared" si="83"/>
        <v>1.6820250915954259E-2</v>
      </c>
      <c r="Y290" s="48"/>
      <c r="Z290" s="51">
        <f>Z289+$AA$41</f>
        <v>222.30000000000092</v>
      </c>
      <c r="AA290" s="25">
        <f>AA289+AB290*$AA$41</f>
        <v>18.138706446752369</v>
      </c>
      <c r="AB290" s="26">
        <f>-$AC$35*AA289*AC289</f>
        <v>-2.9085491597406971E-18</v>
      </c>
      <c r="AC290" s="25">
        <f>AC289+AD290*$AA$41</f>
        <v>8.6896300699971577E-18</v>
      </c>
      <c r="AD290" s="27">
        <f>$AC$35*AA289*AC289-$AC$36*AC289</f>
        <v>-2.2226642145386249E-18</v>
      </c>
      <c r="AE290" s="33"/>
      <c r="AF290" s="51">
        <f>AF289+$AG$41</f>
        <v>91.390000000000143</v>
      </c>
      <c r="AG290" s="80">
        <f>AG289+AH290*$AG$41</f>
        <v>6.927065699680699</v>
      </c>
      <c r="AH290" s="26">
        <f>-$AI$35*AG289*AI289</f>
        <v>-1.9637406231828728E-8</v>
      </c>
      <c r="AI290" s="25">
        <f>AI289+AJ290*$AG$41</f>
        <v>1.187846549464655E-7</v>
      </c>
      <c r="AJ290" s="27">
        <f>$AI$35*AG289*AI289-$AI$36*AI289</f>
        <v>-4.3809928087410779E-8</v>
      </c>
      <c r="AK290" s="36"/>
      <c r="AL290" s="51">
        <f>AL289+$AM$41</f>
        <v>123.5</v>
      </c>
      <c r="AM290" s="25">
        <f>AM289+AN290*$AM$41</f>
        <v>29.289569629514045</v>
      </c>
      <c r="AN290" s="26">
        <f>-$AO$35*AM289*AO289</f>
        <v>-1.0755696306192305E-4</v>
      </c>
      <c r="AO290" s="25">
        <f>AO289+AP290*$AM$41</f>
        <v>1.8638522043640303E-4</v>
      </c>
      <c r="AP290" s="27">
        <f>$AO$35*AM289*AO289-$AO$36*AO289</f>
        <v>-3.5250294220860081E-5</v>
      </c>
      <c r="AQ290" s="5"/>
      <c r="AR290" s="51">
        <f>AR289+$AS$41</f>
        <v>59.280000000000136</v>
      </c>
      <c r="AS290" s="25">
        <f>AS289+AT290*$AS$41</f>
        <v>3.0411955452829322</v>
      </c>
      <c r="AT290" s="26">
        <f>-$AU$35*AS289*AU289</f>
        <v>-3.3680812090576513E-4</v>
      </c>
      <c r="AU290" s="25">
        <f>AU289+AV290*$AS$41</f>
        <v>3.880261537273986E-3</v>
      </c>
      <c r="AV290" s="27">
        <f>$AU$35*AS289*AU289-$AU$36*AU289</f>
        <v>-1.5799434650981263E-3</v>
      </c>
      <c r="AW290" s="30"/>
      <c r="AX290" s="19">
        <f>AX289+$AS$41</f>
        <v>59.280000000000136</v>
      </c>
      <c r="AY290" s="25">
        <f>AY289+AZ290*$AY$41</f>
        <v>1.3324886304146846E-3</v>
      </c>
      <c r="AZ290" s="26">
        <f>-$BA$35*AY289*BA289</f>
        <v>-8.1719713069477805E-6</v>
      </c>
      <c r="BA290" s="25">
        <f>BA289+BB290*$AY$41</f>
        <v>7.8960107590519774E-2</v>
      </c>
      <c r="BB290" s="27">
        <f>$BA$35*AY289*BA289-$BA$36*BA289</f>
        <v>-3.402572313028121E-2</v>
      </c>
      <c r="BC290" s="36"/>
      <c r="BD290" s="19">
        <f>BD289+$BE$41</f>
        <v>49.400000000000162</v>
      </c>
      <c r="BE290" s="25">
        <f>BE289+BF290*$BE$41</f>
        <v>0.58314478493912059</v>
      </c>
      <c r="BF290" s="26">
        <f>-$BG$35*BE289*BG289</f>
        <v>-7.0184460752058843E-3</v>
      </c>
      <c r="BG290" s="25">
        <f>BG289+BH290*$BE$41</f>
        <v>0.19484353132326412</v>
      </c>
      <c r="BH290" s="27">
        <f>$BG$35*BE289*BG289-$BG$36*BG289</f>
        <v>-0.13750557389070783</v>
      </c>
      <c r="BI290" s="74"/>
      <c r="BJ290" s="19">
        <f>BJ289+$BK$41</f>
        <v>113.61999999999944</v>
      </c>
      <c r="BK290" s="25">
        <f>BK289+BL290*$BK$41</f>
        <v>1.2031071961603887</v>
      </c>
      <c r="BL290" s="26">
        <f>-$BM$35*BK289*BM289</f>
        <v>-3.2611988816086667E-4</v>
      </c>
      <c r="BM290" s="25">
        <f>BM289+BN290*$BK$41</f>
        <v>4.5684491669823694E-3</v>
      </c>
      <c r="BN290" s="27">
        <f>$BM$35*BK289*BM289-$BM$36*BM289</f>
        <v>-3.7708588735772802E-3</v>
      </c>
      <c r="BO290" s="74"/>
      <c r="BP290" s="19">
        <f>BP289+$BK$41</f>
        <v>113.61999999999944</v>
      </c>
      <c r="BQ290" s="25">
        <f>BQ289+BR290*$BQ$41</f>
        <v>1.3475162880693294</v>
      </c>
      <c r="BR290" s="26">
        <f>-$BS$35*BQ289*BS289</f>
        <v>-0.48420592929687883</v>
      </c>
      <c r="BS290" s="25">
        <f>BS289+BT290*$BQ$41</f>
        <v>6.1676968911231205</v>
      </c>
      <c r="BT290" s="27">
        <f>$BS$35*BQ289*BS289-$BS$36*BS289</f>
        <v>-3.7698364170408016</v>
      </c>
      <c r="BU290" s="100"/>
      <c r="BV290" s="19">
        <f>BV289+$BK$41</f>
        <v>113.61999999999944</v>
      </c>
      <c r="BW290" s="25">
        <f>BW289+BX290*$BQ$41</f>
        <v>1.3475162880693294</v>
      </c>
      <c r="BX290" s="26">
        <f>-$BS$35*BW289*BY289</f>
        <v>-0.48420592929687883</v>
      </c>
      <c r="BY290" s="25">
        <f>BY289+BZ290*$BQ$41</f>
        <v>6.1676968911231205</v>
      </c>
      <c r="BZ290" s="27">
        <f>$BS$35*BW289*BY289-$BS$36*BY289</f>
        <v>-3.7698364170408016</v>
      </c>
      <c r="CA290" s="33"/>
      <c r="CB290" s="21">
        <f>CB289+$AA$41</f>
        <v>222.30000000000092</v>
      </c>
      <c r="CC290" s="64">
        <f>AC293</f>
        <v>4.6673314319927365E-18</v>
      </c>
      <c r="CD290" s="64">
        <f>AI293</f>
        <v>8.0927252170381731E-8</v>
      </c>
      <c r="CE290" s="64">
        <f>AO293</f>
        <v>1.4213069154266604E-4</v>
      </c>
      <c r="CF290" s="25">
        <f>AU293</f>
        <v>2.9334769762949619E-3</v>
      </c>
      <c r="CG290" s="63">
        <f>BA293</f>
        <v>6.3106759634361964E-2</v>
      </c>
      <c r="CH290" s="63">
        <f>BG293</f>
        <v>0.13110598553813235</v>
      </c>
      <c r="CI290" s="63">
        <f>BM293</f>
        <v>1.7394633181225215E-3</v>
      </c>
      <c r="CJ290" s="63">
        <f>BS293</f>
        <v>5.1541674153646282</v>
      </c>
      <c r="CK290" s="64">
        <f>SUM(CC290:CJ290)</f>
        <v>5.3531953124503344</v>
      </c>
      <c r="CL290" s="75">
        <f>P95</f>
        <v>44424</v>
      </c>
    </row>
    <row r="291" spans="2:90" x14ac:dyDescent="0.65">
      <c r="B291" s="45">
        <v>44145</v>
      </c>
      <c r="C291" s="39">
        <f t="shared" si="79"/>
        <v>899</v>
      </c>
      <c r="D291" s="47">
        <v>108983</v>
      </c>
      <c r="E291" s="52">
        <f t="shared" si="80"/>
        <v>3.7600817824601743E-2</v>
      </c>
      <c r="F291" s="39">
        <f t="shared" si="81"/>
        <v>27295</v>
      </c>
      <c r="G291" s="47">
        <v>2898421</v>
      </c>
      <c r="H291" s="47">
        <f t="shared" si="82"/>
        <v>11</v>
      </c>
      <c r="I291" s="47">
        <v>1829</v>
      </c>
      <c r="J291" s="53">
        <f t="shared" si="83"/>
        <v>1.6782433957589715E-2</v>
      </c>
      <c r="Y291" s="48"/>
      <c r="Z291" s="51">
        <f>Z290+$AA$41</f>
        <v>223.20000000000093</v>
      </c>
      <c r="AA291" s="25">
        <f>AA290+AB291*$AA$41</f>
        <v>18.138706446752369</v>
      </c>
      <c r="AB291" s="26">
        <f>-$AC$35*AA290*AC290</f>
        <v>-2.3642797345582601E-18</v>
      </c>
      <c r="AC291" s="25">
        <f>AC290+AD291*$AA$41</f>
        <v>7.0635616408608192E-18</v>
      </c>
      <c r="AD291" s="27">
        <f>$AC$35*AA290*AC290-$AC$36*AC290</f>
        <v>-1.8067426990403756E-18</v>
      </c>
      <c r="AE291" s="33"/>
      <c r="AF291" s="51">
        <f>AF290+$AG$41</f>
        <v>91.760000000000147</v>
      </c>
      <c r="AG291" s="80">
        <f>AG290+AH291*$AG$41</f>
        <v>6.9270656932873171</v>
      </c>
      <c r="AH291" s="26">
        <f>-$AI$35*AG290*AI290</f>
        <v>-1.7279411287489438E-8</v>
      </c>
      <c r="AI291" s="25">
        <f>AI290+AJ291*$AG$41</f>
        <v>1.0452138562764625E-7</v>
      </c>
      <c r="AJ291" s="27">
        <f>$AI$35*AG290*AI290-$AI$36*AI290</f>
        <v>-3.8549376537349348E-8</v>
      </c>
      <c r="AK291" s="36"/>
      <c r="AL291" s="51">
        <f>AL290+$AM$41</f>
        <v>124</v>
      </c>
      <c r="AM291" s="25">
        <f>AM290+AN291*$AM$41</f>
        <v>29.289520497228018</v>
      </c>
      <c r="AN291" s="26">
        <f>-$AO$35*AM290*AO290</f>
        <v>-9.8264572053918307E-5</v>
      </c>
      <c r="AO291" s="25">
        <f>AO290+AP291*$AM$41</f>
        <v>1.7028267931062114E-4</v>
      </c>
      <c r="AP291" s="27">
        <f>$AO$35*AM290*AO290-$AO$36*AO290</f>
        <v>-3.2205082251563803E-5</v>
      </c>
      <c r="AQ291" s="5"/>
      <c r="AR291" s="51">
        <f>AR290+$AS$41</f>
        <v>59.520000000000138</v>
      </c>
      <c r="AS291" s="25">
        <f>AS290+AT291*$AS$41</f>
        <v>3.0411219093261379</v>
      </c>
      <c r="AT291" s="26">
        <f>-$AU$35*AS290*AU290</f>
        <v>-3.0681648664394905E-4</v>
      </c>
      <c r="AU291" s="25">
        <f>AU290+AV291*$AS$41</f>
        <v>3.5348292480429431E-3</v>
      </c>
      <c r="AV291" s="27">
        <f>$AU$35*AS290*AU290-$AU$36*AU290</f>
        <v>-1.4393012051293448E-3</v>
      </c>
      <c r="AW291" s="30"/>
      <c r="AX291" s="19">
        <f>AX290+$AS$41</f>
        <v>59.520000000000138</v>
      </c>
      <c r="AY291" s="25">
        <f>AY290+AZ291*$AY$41</f>
        <v>1.3311250641594404E-3</v>
      </c>
      <c r="AZ291" s="26">
        <f>-$BA$35*AY290*BA290</f>
        <v>-7.5753680846895231E-6</v>
      </c>
      <c r="BA291" s="25">
        <f>BA290+BB291*$AY$41</f>
        <v>7.3276343410257599E-2</v>
      </c>
      <c r="BB291" s="27">
        <f>$BA$35*AY290*BA290-$BA$36*BA290</f>
        <v>-3.157646766812322E-2</v>
      </c>
      <c r="BC291" s="36"/>
      <c r="BD291" s="19">
        <f>BD290+$BE$41</f>
        <v>49.600000000000165</v>
      </c>
      <c r="BE291" s="25">
        <f>BE290+BF291*$BE$41</f>
        <v>0.58191766745608153</v>
      </c>
      <c r="BF291" s="26">
        <f>-$BG$35*BE290*BG290</f>
        <v>-6.1355874151953179E-3</v>
      </c>
      <c r="BG291" s="25">
        <f>BG290+BH291*$BE$41</f>
        <v>0.17074098973427884</v>
      </c>
      <c r="BH291" s="27">
        <f>$BG$35*BE290*BG290-$BG$36*BG290</f>
        <v>-0.12051270794492636</v>
      </c>
      <c r="BI291" s="74"/>
      <c r="BJ291" s="19">
        <f>BJ290+$BK$41</f>
        <v>114.07999999999943</v>
      </c>
      <c r="BK291" s="25">
        <f>BK290+BL291*$BK$41</f>
        <v>1.2029984786725219</v>
      </c>
      <c r="BL291" s="26">
        <f>-$BM$35*BK290*BM290</f>
        <v>-2.3634236492784511E-4</v>
      </c>
      <c r="BM291" s="25">
        <f>BM290+BN291*$BK$41</f>
        <v>3.3112003539214497E-3</v>
      </c>
      <c r="BN291" s="27">
        <f>$BM$35*BK290*BM290-$BM$36*BM290</f>
        <v>-2.7331495936106951E-3</v>
      </c>
      <c r="BO291" s="74"/>
      <c r="BP291" s="19">
        <f>BP290+$BK$41</f>
        <v>114.07999999999943</v>
      </c>
      <c r="BQ291" s="25">
        <f>BQ290+BR291*$BQ$41</f>
        <v>1.3034676063598156</v>
      </c>
      <c r="BR291" s="26">
        <f>-$BS$35*BQ290*BS290</f>
        <v>-0.44048681709513748</v>
      </c>
      <c r="BS291" s="25">
        <f>BS290+BT291*$BQ$41</f>
        <v>5.8108452749096315</v>
      </c>
      <c r="BT291" s="27">
        <f>$BS$35*BQ290*BS290-$BS$36*BS290</f>
        <v>-3.5685161621348911</v>
      </c>
      <c r="BU291" s="100"/>
      <c r="BV291" s="19">
        <f>BV290+$BK$41</f>
        <v>114.07999999999943</v>
      </c>
      <c r="BW291" s="25">
        <f>BW290+BX291*$BQ$41</f>
        <v>1.3034676063598156</v>
      </c>
      <c r="BX291" s="26">
        <f>-$BS$35*BW290*BY290</f>
        <v>-0.44048681709513748</v>
      </c>
      <c r="BY291" s="25">
        <f>BY290+BZ291*$BQ$41</f>
        <v>5.8108452749096315</v>
      </c>
      <c r="BZ291" s="27">
        <f>$BS$35*BW290*BY290-$BS$36*BY290</f>
        <v>-3.5685161621348911</v>
      </c>
      <c r="CA291" s="33"/>
      <c r="CB291" s="21">
        <f>CB290+$AA$41</f>
        <v>223.20000000000093</v>
      </c>
      <c r="CC291" s="64">
        <f>AC294</f>
        <v>3.7939455422891988E-18</v>
      </c>
      <c r="CD291" s="64">
        <f>AI294</f>
        <v>7.1209774818396763E-8</v>
      </c>
      <c r="CE291" s="64">
        <f>AO294</f>
        <v>1.2985129785450546E-4</v>
      </c>
      <c r="CF291" s="25">
        <f>AU294</f>
        <v>2.6723265377229478E-3</v>
      </c>
      <c r="CG291" s="63">
        <f>BA294</f>
        <v>5.856415962701142E-2</v>
      </c>
      <c r="CH291" s="63">
        <f>BG294</f>
        <v>0.11488332226877757</v>
      </c>
      <c r="CI291" s="63">
        <f>BM294</f>
        <v>1.2607501790608995E-3</v>
      </c>
      <c r="CJ291" s="63">
        <f>BS294</f>
        <v>4.8526557780547286</v>
      </c>
      <c r="CK291" s="64">
        <f>SUM(CC291:CJ291)</f>
        <v>5.0301662591749308</v>
      </c>
      <c r="CL291" s="36"/>
    </row>
    <row r="292" spans="2:90" x14ac:dyDescent="0.65">
      <c r="B292" s="45">
        <v>44146</v>
      </c>
      <c r="C292" s="39">
        <f t="shared" si="79"/>
        <v>1173</v>
      </c>
      <c r="D292" s="47">
        <v>110156</v>
      </c>
      <c r="E292" s="52">
        <f t="shared" si="80"/>
        <v>3.7665901308062251E-2</v>
      </c>
      <c r="F292" s="39">
        <f t="shared" si="81"/>
        <v>26134</v>
      </c>
      <c r="G292" s="47">
        <v>2924555</v>
      </c>
      <c r="H292" s="47">
        <f t="shared" si="82"/>
        <v>12</v>
      </c>
      <c r="I292" s="47">
        <v>1841</v>
      </c>
      <c r="J292" s="53">
        <f t="shared" si="83"/>
        <v>1.6712662042920948E-2</v>
      </c>
      <c r="Y292" s="48"/>
      <c r="Z292" s="51">
        <f>Z291+$AA$41</f>
        <v>224.10000000000093</v>
      </c>
      <c r="AA292" s="25">
        <f>AA291+AB292*$AA$41</f>
        <v>18.138706446752369</v>
      </c>
      <c r="AB292" s="26">
        <f>-$AC$35*AA291*AC291</f>
        <v>-1.9218580660817231E-18</v>
      </c>
      <c r="AC292" s="25">
        <f>AC291+AD292*$AA$41</f>
        <v>5.7417752714824958E-18</v>
      </c>
      <c r="AD292" s="27">
        <f>$AC$35*AA291*AC291-$AC$36*AC291</f>
        <v>-1.4686515215314699E-18</v>
      </c>
      <c r="AE292" s="33"/>
      <c r="AF292" s="51">
        <f>AF291+$AG$41</f>
        <v>92.130000000000152</v>
      </c>
      <c r="AG292" s="80">
        <f>AG291+AH292*$AG$41</f>
        <v>6.9270656876616314</v>
      </c>
      <c r="AH292" s="26">
        <f>-$AI$35*AG291*AI291</f>
        <v>-1.5204556596518569E-8</v>
      </c>
      <c r="AI292" s="25">
        <f>AI291+AJ292*$AG$41</f>
        <v>9.1970802607710438E-8</v>
      </c>
      <c r="AJ292" s="27">
        <f>$AI$35*AG291*AI291-$AI$36*AI291</f>
        <v>-3.3920494648475157E-8</v>
      </c>
      <c r="AK292" s="36"/>
      <c r="AL292" s="51">
        <f>AL291+$AM$41</f>
        <v>124.5</v>
      </c>
      <c r="AM292" s="25">
        <f>AM291+AN292*$AM$41</f>
        <v>29.289475609745786</v>
      </c>
      <c r="AN292" s="26">
        <f>-$AO$35*AM291*AO291</f>
        <v>-8.9774964467844183E-5</v>
      </c>
      <c r="AO292" s="25">
        <f>AO291+AP292*$AM$41</f>
        <v>1.5557122378582583E-4</v>
      </c>
      <c r="AP292" s="27">
        <f>$AO$35*AM291*AO291-$AO$36*AO291</f>
        <v>-2.9422911049590604E-5</v>
      </c>
      <c r="AQ292" s="5"/>
      <c r="AR292" s="51">
        <f>AR291+$AS$41</f>
        <v>59.76000000000014</v>
      </c>
      <c r="AS292" s="25">
        <f>AS291+AT292*$AS$41</f>
        <v>3.041054830282905</v>
      </c>
      <c r="AT292" s="26">
        <f>-$AU$35*AS291*AU291</f>
        <v>-2.79496013470706E-4</v>
      </c>
      <c r="AU292" s="25">
        <f>AU291+AV292*$AS$41</f>
        <v>3.2201467324872749E-3</v>
      </c>
      <c r="AV292" s="27">
        <f>$AU$35*AS291*AU291-$AU$36*AU291</f>
        <v>-1.3111771481486183E-3</v>
      </c>
      <c r="AW292" s="30"/>
      <c r="AX292" s="19">
        <f>AX291+$AS$41</f>
        <v>59.76000000000014</v>
      </c>
      <c r="AY292" s="25">
        <f>AY291+AZ292*$AY$41</f>
        <v>1.3298609460533298E-3</v>
      </c>
      <c r="AZ292" s="26">
        <f>-$BA$35*AY291*BA291</f>
        <v>-7.0228783672810795E-6</v>
      </c>
      <c r="BA292" s="25">
        <f>BA291+BB292*$AY$41</f>
        <v>6.800171080282516E-2</v>
      </c>
      <c r="BB292" s="27">
        <f>$BA$35*AY291*BA291-$BA$36*BA291</f>
        <v>-2.930351448573576E-2</v>
      </c>
      <c r="BC292" s="36"/>
      <c r="BD292" s="19">
        <f>BD291+$BE$41</f>
        <v>49.800000000000168</v>
      </c>
      <c r="BE292" s="25">
        <f>BE291+BF292*$BE$41</f>
        <v>0.58084460971244012</v>
      </c>
      <c r="BF292" s="26">
        <f>-$BG$35*BE291*BG291</f>
        <v>-5.3652887182069724E-3</v>
      </c>
      <c r="BG292" s="25">
        <f>BG291+BH292*$BE$41</f>
        <v>0.149617718812464</v>
      </c>
      <c r="BH292" s="27">
        <f>$BG$35*BE291*BG291-$BG$36*BG291</f>
        <v>-0.10561635460907427</v>
      </c>
      <c r="BI292" s="74"/>
      <c r="BJ292" s="19">
        <f>BJ291+$BK$41</f>
        <v>114.53999999999942</v>
      </c>
      <c r="BK292" s="25">
        <f>BK291+BL292*$BK$41</f>
        <v>1.2029196876339323</v>
      </c>
      <c r="BL292" s="26">
        <f>-$BM$35*BK291*BM291</f>
        <v>-1.7128486649893904E-4</v>
      </c>
      <c r="BM292" s="25">
        <f>BM291+BN292*$BK$41</f>
        <v>2.3999424866884478E-3</v>
      </c>
      <c r="BN292" s="27">
        <f>$BM$35*BK291*BM291-$BM$36*BM291</f>
        <v>-1.9809953635500036E-3</v>
      </c>
      <c r="BO292" s="74"/>
      <c r="BP292" s="19">
        <f>BP291+$BK$41</f>
        <v>114.53999999999942</v>
      </c>
      <c r="BQ292" s="25">
        <f>BQ291+BR292*$BQ$41</f>
        <v>1.263324088878323</v>
      </c>
      <c r="BR292" s="26">
        <f>-$BS$35*BQ291*BS291</f>
        <v>-0.40143517481492619</v>
      </c>
      <c r="BS292" s="25">
        <f>BS291+BT292*$BQ$41</f>
        <v>5.473283849521998</v>
      </c>
      <c r="BT292" s="27">
        <f>$BS$35*BQ291*BS291-$BS$36*BS291</f>
        <v>-3.3756142538763343</v>
      </c>
      <c r="BU292" s="100"/>
      <c r="BV292" s="19">
        <f>BV291+$BK$41</f>
        <v>114.53999999999942</v>
      </c>
      <c r="BW292" s="25">
        <f>BW291+BX292*$BQ$41</f>
        <v>1.263324088878323</v>
      </c>
      <c r="BX292" s="26">
        <f>-$BS$35*BW291*BY291</f>
        <v>-0.40143517481492619</v>
      </c>
      <c r="BY292" s="25">
        <f>BY291+BZ292*$BQ$41</f>
        <v>5.473283849521998</v>
      </c>
      <c r="BZ292" s="27">
        <f>$BS$35*BW291*BY291-$BS$36*BY291</f>
        <v>-3.3756142538763343</v>
      </c>
      <c r="CA292" s="33"/>
      <c r="CB292" s="21">
        <f>CB291+$AA$41</f>
        <v>224.10000000000093</v>
      </c>
      <c r="CC292" s="64">
        <f>AC295</f>
        <v>3.0839941383186698E-18</v>
      </c>
      <c r="CD292" s="64">
        <f>AI295</f>
        <v>6.2659140073306371E-8</v>
      </c>
      <c r="CE292" s="64">
        <f>AO295</f>
        <v>1.1863273968646353E-4</v>
      </c>
      <c r="CF292" s="25">
        <f>AU295</f>
        <v>2.43442387957256E-3</v>
      </c>
      <c r="CG292" s="63">
        <f>BA295</f>
        <v>5.4348547772701664E-2</v>
      </c>
      <c r="CH292" s="63">
        <f>BG295</f>
        <v>0.100666984134098</v>
      </c>
      <c r="CI292" s="63">
        <f>BM295</f>
        <v>9.1378139577803156E-4</v>
      </c>
      <c r="CJ292" s="63">
        <f>BS295</f>
        <v>4.5679203260845487</v>
      </c>
      <c r="CK292" s="64">
        <f>SUM(CC292:CJ292)</f>
        <v>4.7264027586655253</v>
      </c>
      <c r="CL292" s="36"/>
    </row>
    <row r="293" spans="2:90" x14ac:dyDescent="0.65">
      <c r="B293" s="45">
        <v>44147</v>
      </c>
      <c r="C293" s="39">
        <f t="shared" si="79"/>
        <v>1555</v>
      </c>
      <c r="D293" s="47">
        <v>111711</v>
      </c>
      <c r="E293" s="52">
        <f t="shared" si="80"/>
        <v>3.774563501368778E-2</v>
      </c>
      <c r="F293" s="39">
        <f t="shared" si="81"/>
        <v>35019</v>
      </c>
      <c r="G293" s="47">
        <v>2959574</v>
      </c>
      <c r="H293" s="47">
        <f t="shared" si="82"/>
        <v>10</v>
      </c>
      <c r="I293" s="47">
        <v>1851</v>
      </c>
      <c r="J293" s="53">
        <f t="shared" si="83"/>
        <v>1.6569541047882483E-2</v>
      </c>
      <c r="Y293" s="48"/>
      <c r="Z293" s="51">
        <f>Z292+$AA$41</f>
        <v>225.00000000000094</v>
      </c>
      <c r="AA293" s="25">
        <f>AA292+AB293*$AA$41</f>
        <v>18.138706446752369</v>
      </c>
      <c r="AB293" s="26">
        <f>-$AC$35*AA292*AC292</f>
        <v>-1.5622256419896433E-18</v>
      </c>
      <c r="AC293" s="25">
        <f>AC292+AD293*$AA$41</f>
        <v>4.6673314319927365E-18</v>
      </c>
      <c r="AD293" s="27">
        <f>$AC$35*AA292*AC292-$AC$36*AC292</f>
        <v>-1.1938264883219548E-18</v>
      </c>
      <c r="AE293" s="33"/>
      <c r="AF293" s="51">
        <f>AF292+$AG$41</f>
        <v>92.500000000000156</v>
      </c>
      <c r="AG293" s="80">
        <f>AG292+AH293*$AG$41</f>
        <v>6.9270656827114596</v>
      </c>
      <c r="AH293" s="26">
        <f>-$AI$35*AG292*AI292</f>
        <v>-1.337884361122201E-8</v>
      </c>
      <c r="AI293" s="25">
        <f>AI292+AJ293*$AG$41</f>
        <v>8.0927252170381731E-8</v>
      </c>
      <c r="AJ293" s="27">
        <f>$AI$35*AG292*AI292-$AI$36*AI292</f>
        <v>-2.9847433614401898E-8</v>
      </c>
      <c r="AK293" s="36"/>
      <c r="AL293" s="51">
        <f>AL292+$AM$41</f>
        <v>125</v>
      </c>
      <c r="AM293" s="25">
        <f>AM292+AN293*$AM$41</f>
        <v>29.289434600349704</v>
      </c>
      <c r="AN293" s="26">
        <f>-$AO$35*AM292*AO292</f>
        <v>-8.2018792163758472E-5</v>
      </c>
      <c r="AO293" s="25">
        <f>AO292+AP293*$AM$41</f>
        <v>1.4213069154266604E-4</v>
      </c>
      <c r="AP293" s="27">
        <f>$AO$35*AM292*AO292-$AO$36*AO292</f>
        <v>-2.6881064486319593E-5</v>
      </c>
      <c r="AQ293" s="5"/>
      <c r="AR293" s="51">
        <f>AR292+$AS$41</f>
        <v>60.000000000000142</v>
      </c>
      <c r="AS293" s="25">
        <f>AS292+AT293*$AS$41</f>
        <v>3.0409937241919889</v>
      </c>
      <c r="AT293" s="26">
        <f>-$AU$35*AS292*AU292</f>
        <v>-2.5460871215130367E-4</v>
      </c>
      <c r="AU293" s="25">
        <f>AU292+AV293*$AS$41</f>
        <v>2.9334769762949619E-3</v>
      </c>
      <c r="AV293" s="27">
        <f>$AU$35*AS292*AU292-$AU$36*AU292</f>
        <v>-1.1944573174679702E-3</v>
      </c>
      <c r="AW293" s="30"/>
      <c r="AX293" s="19">
        <f>AX292+$AS$41</f>
        <v>60.000000000000142</v>
      </c>
      <c r="AY293" s="25">
        <f>AY292+AZ293*$AY$41</f>
        <v>1.3286889367131089E-3</v>
      </c>
      <c r="AZ293" s="26">
        <f>-$BA$35*AY292*BA292</f>
        <v>-6.5111630012272805E-6</v>
      </c>
      <c r="BA293" s="25">
        <f>BA292+BB293*$AY$41</f>
        <v>6.3106759634361964E-2</v>
      </c>
      <c r="BB293" s="27">
        <f>$BA$35*AY292*BA292-$BA$36*BA292</f>
        <v>-2.7194173158128838E-2</v>
      </c>
      <c r="BC293" s="36"/>
      <c r="BD293" s="19">
        <f>BD292+$BE$41</f>
        <v>50.000000000000171</v>
      </c>
      <c r="BE293" s="25">
        <f>BE292+BF293*$BE$41</f>
        <v>0.5799060395411515</v>
      </c>
      <c r="BF293" s="26">
        <f>-$BG$35*BE292*BG292</f>
        <v>-4.6928508564433279E-3</v>
      </c>
      <c r="BG293" s="25">
        <f>BG292+BH293*$BE$41</f>
        <v>0.13110598553813235</v>
      </c>
      <c r="BH293" s="27">
        <f>$BG$35*BE292*BG292-$BG$36*BG292</f>
        <v>-9.2558666371658271E-2</v>
      </c>
      <c r="BI293" s="74"/>
      <c r="BJ293" s="19">
        <f>BJ292+$BK$41</f>
        <v>114.99999999999942</v>
      </c>
      <c r="BK293" s="25">
        <f>BK292+BL293*$BK$41</f>
        <v>1.2028625839989784</v>
      </c>
      <c r="BL293" s="26">
        <f>-$BM$35*BK292*BM292</f>
        <v>-1.2413833685634681E-4</v>
      </c>
      <c r="BM293" s="25">
        <f>BM292+BN293*$BK$41</f>
        <v>1.7394633181225215E-3</v>
      </c>
      <c r="BN293" s="27">
        <f>$BM$35*BK292*BM292-$BM$36*BM292</f>
        <v>-1.4358242794911442E-3</v>
      </c>
      <c r="BO293" s="74"/>
      <c r="BP293" s="19">
        <f>BP292+$BK$41</f>
        <v>114.99999999999942</v>
      </c>
      <c r="BQ293" s="25">
        <f>BQ292+BR293*$BQ$41</f>
        <v>1.2266770728167631</v>
      </c>
      <c r="BR293" s="26">
        <f>-$BS$35*BQ292*BS292</f>
        <v>-0.36647016061560039</v>
      </c>
      <c r="BS293" s="25">
        <f>BS292+BT293*$BQ$41</f>
        <v>5.1541674153646282</v>
      </c>
      <c r="BT293" s="27">
        <f>$BS$35*BQ292*BS292-$BS$36*BS292</f>
        <v>-3.1911643415736983</v>
      </c>
      <c r="BU293" s="100"/>
      <c r="BV293" s="19">
        <f>BV292+$BK$41</f>
        <v>114.99999999999942</v>
      </c>
      <c r="BW293" s="25">
        <f>BW292+BX293*$BQ$41</f>
        <v>1.2266770728167631</v>
      </c>
      <c r="BX293" s="26">
        <f>-$BS$35*BW292*BY292</f>
        <v>-0.36647016061560039</v>
      </c>
      <c r="BY293" s="25">
        <f>BY292+BZ293*$BQ$41</f>
        <v>5.1541674153646282</v>
      </c>
      <c r="BZ293" s="27">
        <f>$BS$35*BW292*BY292-$BS$36*BY292</f>
        <v>-3.1911643415736983</v>
      </c>
      <c r="CA293" s="33"/>
      <c r="CB293" s="21">
        <f>CB292+$AA$41</f>
        <v>225.00000000000094</v>
      </c>
      <c r="CC293" s="64">
        <f>AC296</f>
        <v>2.506894139404314E-18</v>
      </c>
      <c r="CD293" s="64">
        <f>AI296</f>
        <v>5.513523732670251E-8</v>
      </c>
      <c r="CE293" s="64">
        <f>AO296</f>
        <v>1.0838337708160087E-4</v>
      </c>
      <c r="CF293" s="25">
        <f>AU296</f>
        <v>2.2176996273732224E-3</v>
      </c>
      <c r="CG293" s="63">
        <f>BA296</f>
        <v>5.0436386729505595E-2</v>
      </c>
      <c r="CH293" s="63">
        <f>BG296</f>
        <v>8.8209078163387716E-2</v>
      </c>
      <c r="CI293" s="63">
        <f>BM296</f>
        <v>6.6230072350066389E-4</v>
      </c>
      <c r="CJ293" s="63">
        <f>BS296</f>
        <v>4.2991491356446128</v>
      </c>
      <c r="CK293" s="64">
        <f>SUM(CC293:CJ293)</f>
        <v>4.4407830394006993</v>
      </c>
      <c r="CL293" s="75">
        <f>P96</f>
        <v>44431</v>
      </c>
    </row>
    <row r="294" spans="2:90" x14ac:dyDescent="0.65">
      <c r="B294" s="45">
        <v>44148</v>
      </c>
      <c r="C294" s="39">
        <f t="shared" si="79"/>
        <v>1587</v>
      </c>
      <c r="D294" s="47">
        <v>113298</v>
      </c>
      <c r="E294" s="52">
        <f t="shared" si="80"/>
        <v>3.7878828403538005E-2</v>
      </c>
      <c r="F294" s="39">
        <f t="shared" si="81"/>
        <v>31490</v>
      </c>
      <c r="G294" s="47">
        <v>2991064</v>
      </c>
      <c r="H294" s="47">
        <f t="shared" si="82"/>
        <v>16</v>
      </c>
      <c r="I294" s="47">
        <v>1867</v>
      </c>
      <c r="J294" s="53">
        <f t="shared" si="83"/>
        <v>1.6478666878497413E-2</v>
      </c>
      <c r="Y294" s="48"/>
      <c r="Z294" s="51">
        <f>Z293+$AA$41</f>
        <v>225.90000000000094</v>
      </c>
      <c r="AA294" s="25">
        <f>AA293+AB294*$AA$41</f>
        <v>18.138706446752369</v>
      </c>
      <c r="AB294" s="26">
        <f>-$AC$35*AA293*AC293</f>
        <v>-1.2698903210192493E-18</v>
      </c>
      <c r="AC294" s="25">
        <f>AC293+AD294*$AA$41</f>
        <v>3.7939455422891988E-18</v>
      </c>
      <c r="AD294" s="27">
        <f>$AC$35*AA293*AC293-$AC$36*AC293</f>
        <v>-9.7042876633726397E-19</v>
      </c>
      <c r="AE294" s="33"/>
      <c r="AF294" s="51">
        <f>AF293+$AG$41</f>
        <v>92.870000000000161</v>
      </c>
      <c r="AG294" s="80">
        <f>AG293+AH294*$AG$41</f>
        <v>6.9270656783556879</v>
      </c>
      <c r="AH294" s="26">
        <f>-$AI$35*AG293*AI293</f>
        <v>-1.1772356217417344E-8</v>
      </c>
      <c r="AI294" s="25">
        <f>AI293+AJ294*$AG$41</f>
        <v>7.1209774818396763E-8</v>
      </c>
      <c r="AJ294" s="27">
        <f>$AI$35*AG293*AI293-$AI$36*AI293</f>
        <v>-2.6263452302662064E-8</v>
      </c>
      <c r="AK294" s="36"/>
      <c r="AL294" s="51">
        <f>AL293+$AM$41</f>
        <v>125.5</v>
      </c>
      <c r="AM294" s="25">
        <f>AM293+AN294*$AM$41</f>
        <v>29.289397134001351</v>
      </c>
      <c r="AN294" s="26">
        <f>-$AO$35*AM293*AO293</f>
        <v>-7.4932696703545069E-5</v>
      </c>
      <c r="AO294" s="25">
        <f>AO293+AP294*$AM$41</f>
        <v>1.2985129785450546E-4</v>
      </c>
      <c r="AP294" s="27">
        <f>$AO$35*AM293*AO293-$AO$36*AO293</f>
        <v>-2.4558787376321157E-5</v>
      </c>
      <c r="AQ294" s="5"/>
      <c r="AR294" s="51">
        <f>AR293+$AS$41</f>
        <v>60.240000000000144</v>
      </c>
      <c r="AS294" s="25">
        <f>AS293+AT294*$AS$41</f>
        <v>3.0409380591171211</v>
      </c>
      <c r="AT294" s="26">
        <f>-$AU$35*AS293*AU293</f>
        <v>-2.3193781194934143E-4</v>
      </c>
      <c r="AU294" s="25">
        <f>AU293+AV294*$AS$41</f>
        <v>2.6723265377229478E-3</v>
      </c>
      <c r="AV294" s="27">
        <f>$AU$35*AS293*AU293-$AU$36*AU293</f>
        <v>-1.0881268273833914E-3</v>
      </c>
      <c r="AW294" s="30"/>
      <c r="AX294" s="19">
        <f>AX293+$AS$41</f>
        <v>60.240000000000144</v>
      </c>
      <c r="AY294" s="25">
        <f>AY293+AZ294*$AY$41</f>
        <v>1.3276022503895895E-3</v>
      </c>
      <c r="AZ294" s="26">
        <f>-$BA$35*AY293*BA293</f>
        <v>-6.0371462417752898E-6</v>
      </c>
      <c r="BA294" s="25">
        <f>BA293+BB294*$AY$41</f>
        <v>5.856415962701142E-2</v>
      </c>
      <c r="BB294" s="27">
        <f>$BA$35*AY293*BA293-$BA$36*BA293</f>
        <v>-2.5236666707503012E-2</v>
      </c>
      <c r="BC294" s="36"/>
      <c r="BD294" s="19">
        <f>BD293+$BE$41</f>
        <v>50.200000000000173</v>
      </c>
      <c r="BE294" s="25">
        <f>BE293+BF294*$BE$41</f>
        <v>0.57908492469054906</v>
      </c>
      <c r="BF294" s="26">
        <f>-$BG$35*BE293*BG293</f>
        <v>-4.1055742530121224E-3</v>
      </c>
      <c r="BG294" s="25">
        <f>BG293+BH294*$BE$41</f>
        <v>0.11488332226877757</v>
      </c>
      <c r="BH294" s="27">
        <f>$BG$35*BE293*BG293-$BG$36*BG293</f>
        <v>-8.1113316346773906E-2</v>
      </c>
      <c r="BI294" s="74"/>
      <c r="BJ294" s="19">
        <f>BJ293+$BK$41</f>
        <v>115.45999999999941</v>
      </c>
      <c r="BK294" s="25">
        <f>BK293+BL294*$BK$41</f>
        <v>1.2028211976059213</v>
      </c>
      <c r="BL294" s="26">
        <f>-$BM$35*BK293*BM293</f>
        <v>-8.9970419689156604E-5</v>
      </c>
      <c r="BM294" s="25">
        <f>BM293+BN294*$BK$41</f>
        <v>1.2607501790608995E-3</v>
      </c>
      <c r="BN294" s="27">
        <f>$BM$35*BK293*BM293-$BM$36*BM293</f>
        <v>-1.0406807370904824E-3</v>
      </c>
      <c r="BO294" s="74"/>
      <c r="BP294" s="19">
        <f>BP293+$BK$41</f>
        <v>115.45999999999941</v>
      </c>
      <c r="BQ294" s="25">
        <f>BQ293+BR294*$BQ$41</f>
        <v>1.1931678281279618</v>
      </c>
      <c r="BR294" s="26">
        <f>-$BS$35*BQ293*BS293</f>
        <v>-0.33509244688801221</v>
      </c>
      <c r="BS294" s="25">
        <f>BS293+BT294*$BQ$41</f>
        <v>4.8526557780547286</v>
      </c>
      <c r="BT294" s="27">
        <f>$BS$35*BQ293*BS293-$BS$36*BS293</f>
        <v>-3.015116373098996</v>
      </c>
      <c r="BU294" s="100"/>
      <c r="BV294" s="19">
        <f>BV293+$BK$41</f>
        <v>115.45999999999941</v>
      </c>
      <c r="BW294" s="25">
        <f>BW293+BX294*$BQ$41</f>
        <v>1.1931678281279618</v>
      </c>
      <c r="BX294" s="26">
        <f>-$BS$35*BW293*BY293</f>
        <v>-0.33509244688801221</v>
      </c>
      <c r="BY294" s="25">
        <f>BY293+BZ294*$BQ$41</f>
        <v>4.8526557780547286</v>
      </c>
      <c r="BZ294" s="27">
        <f>$BS$35*BW293*BY293-$BS$36*BY293</f>
        <v>-3.015116373098996</v>
      </c>
      <c r="CA294" s="33"/>
      <c r="CB294" s="21">
        <f>CB293+$AA$41</f>
        <v>225.90000000000094</v>
      </c>
      <c r="CC294" s="64">
        <f>AC297</f>
        <v>2.0377853991661237E-18</v>
      </c>
      <c r="CD294" s="64">
        <f>AI297</f>
        <v>4.8514779989397203E-8</v>
      </c>
      <c r="CE294" s="64">
        <f>AO297</f>
        <v>9.9019485176189109E-5</v>
      </c>
      <c r="CF294" s="25">
        <f>AU297</f>
        <v>2.0202685827735386E-3</v>
      </c>
      <c r="CG294" s="63">
        <f>BA297</f>
        <v>4.6805833410167398E-2</v>
      </c>
      <c r="CH294" s="63">
        <f>BG297</f>
        <v>7.729228440179603E-2</v>
      </c>
      <c r="CI294" s="63">
        <f>BM297</f>
        <v>4.8002945795461226E-4</v>
      </c>
      <c r="CJ294" s="63">
        <f>BS297</f>
        <v>4.0455508672146241</v>
      </c>
      <c r="CK294" s="64">
        <f>SUM(CC294:CJ294)</f>
        <v>4.1722483510672719</v>
      </c>
      <c r="CL294" s="36"/>
    </row>
    <row r="295" spans="2:90" x14ac:dyDescent="0.65">
      <c r="B295" s="45">
        <v>44149</v>
      </c>
      <c r="C295" s="39">
        <f t="shared" si="79"/>
        <v>1685</v>
      </c>
      <c r="D295" s="47">
        <v>114983</v>
      </c>
      <c r="E295" s="52">
        <f t="shared" si="80"/>
        <v>3.8119976328967672E-2</v>
      </c>
      <c r="F295" s="39">
        <f t="shared" si="81"/>
        <v>25281</v>
      </c>
      <c r="G295" s="47">
        <v>3016345</v>
      </c>
      <c r="H295" s="47">
        <f t="shared" si="82"/>
        <v>13</v>
      </c>
      <c r="I295" s="47">
        <v>1880</v>
      </c>
      <c r="J295" s="53">
        <f t="shared" si="83"/>
        <v>1.6350243079411738E-2</v>
      </c>
      <c r="Y295" s="48"/>
      <c r="Z295" s="51">
        <f>Z294+$AA$41</f>
        <v>226.80000000000095</v>
      </c>
      <c r="AA295" s="25">
        <f>AA294+AB295*$AA$41</f>
        <v>18.138706446752369</v>
      </c>
      <c r="AB295" s="26">
        <f>-$AC$35*AA294*AC294</f>
        <v>-1.0322589669982275E-18</v>
      </c>
      <c r="AC295" s="25">
        <f>AC294+AD295*$AA$41</f>
        <v>3.0839941383186698E-18</v>
      </c>
      <c r="AD295" s="27">
        <f>$AC$35*AA294*AC294-$AC$36*AC294</f>
        <v>-7.88834893300588E-19</v>
      </c>
      <c r="AE295" s="33"/>
      <c r="AF295" s="51">
        <f>AF294+$AG$41</f>
        <v>93.240000000000165</v>
      </c>
      <c r="AG295" s="80">
        <f>AG294+AH295*$AG$41</f>
        <v>6.9270656745229431</v>
      </c>
      <c r="AH295" s="26">
        <f>-$AI$35*AG294*AI294</f>
        <v>-1.0358770529267021E-8</v>
      </c>
      <c r="AI295" s="25">
        <f>AI294+AJ295*$AG$41</f>
        <v>6.2659140073306371E-8</v>
      </c>
      <c r="AJ295" s="27">
        <f>$AI$35*AG294*AI294-$AI$36*AI294</f>
        <v>-2.3109823635379458E-8</v>
      </c>
      <c r="AK295" s="36"/>
      <c r="AL295" s="51">
        <f>AL294+$AM$41</f>
        <v>126</v>
      </c>
      <c r="AM295" s="25">
        <f>AM294+AN295*$AM$41</f>
        <v>29.289362904605269</v>
      </c>
      <c r="AN295" s="26">
        <f>-$AO$35*AM294*AO294</f>
        <v>-6.8458792162069936E-5</v>
      </c>
      <c r="AO295" s="25">
        <f>AO294+AP295*$AM$41</f>
        <v>1.1863273968646353E-4</v>
      </c>
      <c r="AP295" s="27">
        <f>$AO$35*AM294*AO294-$AO$36*AO294</f>
        <v>-2.2437116336083889E-5</v>
      </c>
      <c r="AQ295" s="5"/>
      <c r="AR295" s="51">
        <f>AR294+$AS$41</f>
        <v>60.480000000000146</v>
      </c>
      <c r="AS295" s="25">
        <f>AS294+AT295*$AS$41</f>
        <v>3.0408873505091973</v>
      </c>
      <c r="AT295" s="26">
        <f>-$AU$35*AS294*AU294</f>
        <v>-2.1128586634871032E-4</v>
      </c>
      <c r="AU295" s="25">
        <f>AU294+AV295*$AS$41</f>
        <v>2.43442387957256E-3</v>
      </c>
      <c r="AV295" s="27">
        <f>$AU$35*AS294*AU294-$AU$36*AU294</f>
        <v>-9.9126107562661631E-4</v>
      </c>
      <c r="AW295" s="30"/>
      <c r="AX295" s="19">
        <f>AX294+$AS$41</f>
        <v>60.480000000000146</v>
      </c>
      <c r="AY295" s="25">
        <f>AY294+AZ295*$AY$41</f>
        <v>1.3265946115545251E-3</v>
      </c>
      <c r="AZ295" s="26">
        <f>-$BA$35*AY294*BA294</f>
        <v>-5.5979935281356759E-6</v>
      </c>
      <c r="BA295" s="25">
        <f>BA294+BB295*$AY$41</f>
        <v>5.4348547772701664E-2</v>
      </c>
      <c r="BB295" s="27">
        <f>$BA$35*AY294*BA294-$BA$36*BA294</f>
        <v>-2.3420065857276434E-2</v>
      </c>
      <c r="BC295" s="36"/>
      <c r="BD295" s="19">
        <f>BD294+$BE$41</f>
        <v>50.400000000000176</v>
      </c>
      <c r="BE295" s="25">
        <f>BE294+BF295*$BE$41</f>
        <v>0.5783664309302875</v>
      </c>
      <c r="BF295" s="26">
        <f>-$BG$35*BE294*BG294</f>
        <v>-3.5924688013076172E-3</v>
      </c>
      <c r="BG295" s="25">
        <f>BG294+BH295*$BE$41</f>
        <v>0.100666984134098</v>
      </c>
      <c r="BH295" s="27">
        <f>$BG$35*BE294*BG294-$BG$36*BG294</f>
        <v>-7.1081690673397799E-2</v>
      </c>
      <c r="BI295" s="74"/>
      <c r="BJ295" s="19">
        <f>BJ294+$BK$41</f>
        <v>115.9199999999994</v>
      </c>
      <c r="BK295" s="25">
        <f>BK294+BL295*$BK$41</f>
        <v>1.202791202085665</v>
      </c>
      <c r="BL295" s="26">
        <f>-$BM$35*BK294*BM294</f>
        <v>-6.5207652731176158E-5</v>
      </c>
      <c r="BM295" s="25">
        <f>BM294+BN295*$BK$41</f>
        <v>9.1378139577803156E-4</v>
      </c>
      <c r="BN295" s="27">
        <f>$BM$35*BK294*BM294-$BM$36*BM294</f>
        <v>-7.5427996365840856E-4</v>
      </c>
      <c r="BO295" s="74"/>
      <c r="BP295" s="19">
        <f>BP294+$BK$41</f>
        <v>115.9199999999994</v>
      </c>
      <c r="BQ295" s="25">
        <f>BQ294+BR295*$BQ$41</f>
        <v>1.1624806545245847</v>
      </c>
      <c r="BR295" s="26">
        <f>-$BS$35*BQ294*BS294</f>
        <v>-0.30687173603377077</v>
      </c>
      <c r="BS295" s="25">
        <f>BS294+BT295*$BQ$41</f>
        <v>4.5679203260845487</v>
      </c>
      <c r="BT295" s="27">
        <f>$BS$35*BQ294*BS294-$BS$36*BS294</f>
        <v>-2.8473545197018026</v>
      </c>
      <c r="BU295" s="100"/>
      <c r="BV295" s="19">
        <f>BV294+$BK$41</f>
        <v>115.9199999999994</v>
      </c>
      <c r="BW295" s="25">
        <f>BW294+BX295*$BQ$41</f>
        <v>1.1624806545245847</v>
      </c>
      <c r="BX295" s="26">
        <f>-$BS$35*BW294*BY294</f>
        <v>-0.30687173603377077</v>
      </c>
      <c r="BY295" s="25">
        <f>BY294+BZ295*$BQ$41</f>
        <v>4.5679203260845487</v>
      </c>
      <c r="BZ295" s="27">
        <f>$BS$35*BW294*BY294-$BS$36*BY294</f>
        <v>-2.8473545197018026</v>
      </c>
      <c r="CA295" s="33"/>
      <c r="CB295" s="21">
        <f>CB294+$AA$41</f>
        <v>226.80000000000095</v>
      </c>
      <c r="CC295" s="64">
        <f>AC298</f>
        <v>1.6564597873452159E-18</v>
      </c>
      <c r="CD295" s="64">
        <f>AI298</f>
        <v>4.2689285318774293E-8</v>
      </c>
      <c r="CE295" s="64">
        <f>AO298</f>
        <v>9.0464570758035581E-5</v>
      </c>
      <c r="CF295" s="25">
        <f>AU298</f>
        <v>1.8404133362800491E-3</v>
      </c>
      <c r="CG295" s="63">
        <f>BA298</f>
        <v>4.3436617029258232E-2</v>
      </c>
      <c r="CH295" s="63">
        <f>BG298</f>
        <v>6.7726098331020196E-2</v>
      </c>
      <c r="CI295" s="63">
        <f>BM298</f>
        <v>3.4792077562593109E-4</v>
      </c>
      <c r="CJ295" s="63">
        <f>BS298</f>
        <v>3.8063576728840687</v>
      </c>
      <c r="CK295" s="64">
        <f>SUM(CC295:CJ295)</f>
        <v>3.9197992296162965</v>
      </c>
      <c r="CL295" s="36"/>
    </row>
    <row r="296" spans="2:90" x14ac:dyDescent="0.65">
      <c r="B296" s="45">
        <v>44150</v>
      </c>
      <c r="C296" s="39">
        <f t="shared" si="79"/>
        <v>1694</v>
      </c>
      <c r="D296" s="47">
        <v>116677</v>
      </c>
      <c r="E296" s="52">
        <f t="shared" si="80"/>
        <v>3.8439718461686465E-2</v>
      </c>
      <c r="F296" s="39">
        <f t="shared" si="81"/>
        <v>18979</v>
      </c>
      <c r="G296" s="47">
        <v>3035324</v>
      </c>
      <c r="H296" s="47">
        <f t="shared" si="82"/>
        <v>3</v>
      </c>
      <c r="I296" s="47">
        <v>1883</v>
      </c>
      <c r="J296" s="53">
        <f t="shared" si="83"/>
        <v>1.6138570583748298E-2</v>
      </c>
      <c r="Y296" s="48"/>
      <c r="Z296" s="51">
        <f>Z295+$AA$41</f>
        <v>227.70000000000095</v>
      </c>
      <c r="AA296" s="25">
        <f>AA295+AB296*$AA$41</f>
        <v>18.138706446752369</v>
      </c>
      <c r="AB296" s="26">
        <f>-$AC$35*AA295*AC295</f>
        <v>-8.3909496537701058E-19</v>
      </c>
      <c r="AC296" s="25">
        <f>AC295+AD296*$AA$41</f>
        <v>2.506894139404314E-18</v>
      </c>
      <c r="AD296" s="27">
        <f>$AC$35*AA295*AC295-$AC$36*AC295</f>
        <v>-6.4122222101595094E-19</v>
      </c>
      <c r="AE296" s="33"/>
      <c r="AF296" s="51">
        <f>AF295+$AG$41</f>
        <v>93.61000000000017</v>
      </c>
      <c r="AG296" s="80">
        <f>AG295+AH296*$AG$41</f>
        <v>6.9270656711504213</v>
      </c>
      <c r="AH296" s="26">
        <f>-$AI$35*AG295*AI295</f>
        <v>-9.1149235463354382E-9</v>
      </c>
      <c r="AI296" s="25">
        <f>AI295+AJ296*$AG$41</f>
        <v>5.513523732670251E-8</v>
      </c>
      <c r="AJ296" s="27">
        <f>$AI$35*AG295*AI295-$AI$36*AI295</f>
        <v>-2.0334872288118553E-8</v>
      </c>
      <c r="AK296" s="36"/>
      <c r="AL296" s="51">
        <f>AL295+$AM$41</f>
        <v>126.5</v>
      </c>
      <c r="AM296" s="25">
        <f>AM295+AN296*$AM$41</f>
        <v>29.289331632508983</v>
      </c>
      <c r="AN296" s="26">
        <f>-$AO$35*AM295*AO295</f>
        <v>-6.2544192570799153E-5</v>
      </c>
      <c r="AO296" s="25">
        <f>AO295+AP296*$AM$41</f>
        <v>1.0838337708160087E-4</v>
      </c>
      <c r="AP296" s="27">
        <f>$AO$35*AM295*AO295-$AO$36*AO295</f>
        <v>-2.0498725209725313E-5</v>
      </c>
      <c r="AQ296" s="5"/>
      <c r="AR296" s="51">
        <f>AR295+$AS$41</f>
        <v>60.720000000000148</v>
      </c>
      <c r="AS296" s="25">
        <f>AS295+AT296*$AS$41</f>
        <v>3.040841156982403</v>
      </c>
      <c r="AT296" s="26">
        <f>-$AU$35*AS295*AU295</f>
        <v>-1.924730283104128E-4</v>
      </c>
      <c r="AU296" s="25">
        <f>AU295+AV296*$AS$41</f>
        <v>2.2176996273732224E-3</v>
      </c>
      <c r="AV296" s="27">
        <f>$AU$35*AS295*AU295-$AU$36*AU295</f>
        <v>-9.0301771749723913E-4</v>
      </c>
      <c r="AW296" s="30"/>
      <c r="AX296" s="19">
        <f>AX295+$AS$41</f>
        <v>60.720000000000148</v>
      </c>
      <c r="AY296" s="25">
        <f>AY295+AZ296*$AY$41</f>
        <v>1.325660215116076E-3</v>
      </c>
      <c r="AZ296" s="26">
        <f>-$BA$35*AY295*BA295</f>
        <v>-5.1910913247177389E-6</v>
      </c>
      <c r="BA296" s="25">
        <f>BA295+BB296*$AY$41</f>
        <v>5.0436386729505595E-2</v>
      </c>
      <c r="BB296" s="27">
        <f>$BA$35*AY295*BA295-$BA$36*BA295</f>
        <v>-2.1734228017755951E-2</v>
      </c>
      <c r="BC296" s="36"/>
      <c r="BD296" s="19">
        <f>BD295+$BE$41</f>
        <v>50.600000000000179</v>
      </c>
      <c r="BE296" s="25">
        <f>BE295+BF296*$BE$41</f>
        <v>0.57773762896356506</v>
      </c>
      <c r="BF296" s="26">
        <f>-$BG$35*BE295*BG295</f>
        <v>-3.1440098336123234E-3</v>
      </c>
      <c r="BG296" s="25">
        <f>BG295+BH296*$BE$41</f>
        <v>8.8209078163387716E-2</v>
      </c>
      <c r="BH296" s="27">
        <f>$BG$35*BE295*BG295-$BG$36*BG295</f>
        <v>-6.2289529853551379E-2</v>
      </c>
      <c r="BI296" s="74"/>
      <c r="BJ296" s="19">
        <f>BJ295+$BK$41</f>
        <v>116.3799999999994</v>
      </c>
      <c r="BK296" s="25">
        <f>BK295+BL296*$BK$41</f>
        <v>1.2027694621206049</v>
      </c>
      <c r="BL296" s="26">
        <f>-$BM$35*BK295*BM295</f>
        <v>-4.726079360926914E-5</v>
      </c>
      <c r="BM296" s="25">
        <f>BM295+BN296*$BK$41</f>
        <v>6.6230072350066389E-4</v>
      </c>
      <c r="BN296" s="27">
        <f>$BM$35*BK295*BM295-$BM$36*BM295</f>
        <v>-5.4669711364645137E-4</v>
      </c>
      <c r="BO296" s="74"/>
      <c r="BP296" s="19">
        <f>BP295+$BK$41</f>
        <v>116.3799999999994</v>
      </c>
      <c r="BQ296" s="25">
        <f>BQ295+BR296*$BQ$41</f>
        <v>1.1343370237690253</v>
      </c>
      <c r="BR296" s="26">
        <f>-$BS$35*BQ295*BS295</f>
        <v>-0.28143630755559479</v>
      </c>
      <c r="BS296" s="25">
        <f>BS295+BT296*$BQ$41</f>
        <v>4.2991491356446128</v>
      </c>
      <c r="BT296" s="27">
        <f>$BS$35*BQ295*BS295-$BS$36*BS295</f>
        <v>-2.6877119043993618</v>
      </c>
      <c r="BU296" s="100"/>
      <c r="BV296" s="19">
        <f>BV295+$BK$41</f>
        <v>116.3799999999994</v>
      </c>
      <c r="BW296" s="25">
        <f>BW295+BX296*$BQ$41</f>
        <v>1.1343370237690253</v>
      </c>
      <c r="BX296" s="26">
        <f>-$BS$35*BW295*BY295</f>
        <v>-0.28143630755559479</v>
      </c>
      <c r="BY296" s="25">
        <f>BY295+BZ296*$BQ$41</f>
        <v>4.2991491356446128</v>
      </c>
      <c r="BZ296" s="27">
        <f>$BS$35*BW295*BY295-$BS$36*BY295</f>
        <v>-2.6877119043993618</v>
      </c>
      <c r="CA296" s="33"/>
      <c r="CB296" s="21">
        <f>CB295+$AA$41</f>
        <v>227.70000000000095</v>
      </c>
      <c r="CC296" s="64">
        <f>AC299</f>
        <v>1.3464906698293965E-18</v>
      </c>
      <c r="CD296" s="64">
        <f>AI299</f>
        <v>3.7563296821792747E-8</v>
      </c>
      <c r="CE296" s="64">
        <f>AO299</f>
        <v>8.2648747804974979E-5</v>
      </c>
      <c r="CF296" s="25">
        <f>AU299</f>
        <v>1.6765693372912858E-3</v>
      </c>
      <c r="CG296" s="63">
        <f>BA299</f>
        <v>4.030992592820809E-2</v>
      </c>
      <c r="CH296" s="63">
        <f>BG299</f>
        <v>5.9343532042733863E-2</v>
      </c>
      <c r="CI296" s="63">
        <f>BM299</f>
        <v>2.5216958330334411E-4</v>
      </c>
      <c r="CJ296" s="63">
        <f>BS299</f>
        <v>3.5808272955553266</v>
      </c>
      <c r="CK296" s="64">
        <f>SUM(CC296:CJ296)</f>
        <v>3.6824921787579652</v>
      </c>
      <c r="CL296" s="75">
        <f>P97</f>
        <v>44438</v>
      </c>
    </row>
    <row r="297" spans="2:90" x14ac:dyDescent="0.65">
      <c r="B297" s="45">
        <v>44151</v>
      </c>
      <c r="C297" s="39">
        <f t="shared" si="79"/>
        <v>1459</v>
      </c>
      <c r="D297" s="47">
        <v>118136</v>
      </c>
      <c r="E297" s="52">
        <f t="shared" si="80"/>
        <v>3.8784946702544121E-2</v>
      </c>
      <c r="F297" s="39">
        <f t="shared" si="81"/>
        <v>10600</v>
      </c>
      <c r="G297" s="47">
        <v>3045924</v>
      </c>
      <c r="H297" s="47">
        <f t="shared" si="82"/>
        <v>2</v>
      </c>
      <c r="I297" s="47">
        <v>1885</v>
      </c>
      <c r="J297" s="53">
        <f t="shared" si="83"/>
        <v>1.5956186090607435E-2</v>
      </c>
      <c r="Y297" s="48"/>
      <c r="Z297" s="51">
        <f>Z296+$AA$41</f>
        <v>228.60000000000096</v>
      </c>
      <c r="AA297" s="25">
        <f>AA296+AB297*$AA$41</f>
        <v>18.138706446752369</v>
      </c>
      <c r="AB297" s="26">
        <f>-$AC$35*AA296*AC296</f>
        <v>-6.8207725331608144E-19</v>
      </c>
      <c r="AC297" s="25">
        <f>AC296+AD297*$AA$41</f>
        <v>2.0377853991661237E-18</v>
      </c>
      <c r="AD297" s="27">
        <f>$AC$35*AA296*AC296-$AC$36*AC296</f>
        <v>-5.2123193359798926E-19</v>
      </c>
      <c r="AE297" s="33"/>
      <c r="AF297" s="51">
        <f>AF296+$AG$41</f>
        <v>93.980000000000175</v>
      </c>
      <c r="AG297" s="80">
        <f>AG296+AH297*$AG$41</f>
        <v>6.9270656681828608</v>
      </c>
      <c r="AH297" s="26">
        <f>-$AI$35*AG296*AI296</f>
        <v>-8.0204336048871792E-9</v>
      </c>
      <c r="AI297" s="25">
        <f>AI296+AJ297*$AG$41</f>
        <v>4.8514779989397203E-8</v>
      </c>
      <c r="AJ297" s="27">
        <f>$AI$35*AG296*AI296-$AI$36*AI296</f>
        <v>-1.7893127938663E-8</v>
      </c>
      <c r="AK297" s="36"/>
      <c r="AL297" s="51">
        <f>AL296+$AM$41</f>
        <v>127</v>
      </c>
      <c r="AM297" s="25">
        <f>AM296+AN297*$AM$41</f>
        <v>29.289303062218909</v>
      </c>
      <c r="AN297" s="26">
        <f>-$AO$35*AM296*AO296</f>
        <v>-5.7140580146297069E-5</v>
      </c>
      <c r="AO297" s="25">
        <f>AO296+AP297*$AM$41</f>
        <v>9.9019485176189109E-5</v>
      </c>
      <c r="AP297" s="27">
        <f>$AO$35*AM296*AO296-$AO$36*AO296</f>
        <v>-1.8727783810823529E-5</v>
      </c>
      <c r="AQ297" s="5"/>
      <c r="AR297" s="51">
        <f>AR296+$AS$41</f>
        <v>60.96000000000015</v>
      </c>
      <c r="AS297" s="25">
        <f>AS296+AT297*$AS$41</f>
        <v>3.0407990764672466</v>
      </c>
      <c r="AT297" s="26">
        <f>-$AU$35*AS296*AU296</f>
        <v>-1.7533547981926688E-4</v>
      </c>
      <c r="AU297" s="25">
        <f>AU296+AV297*$AS$41</f>
        <v>2.0202685827735386E-3</v>
      </c>
      <c r="AV297" s="27">
        <f>$AU$35*AS296*AU296-$AU$36*AU296</f>
        <v>-8.226293524986832E-4</v>
      </c>
      <c r="AW297" s="30"/>
      <c r="AX297" s="19">
        <f>AX296+$AS$41</f>
        <v>60.96000000000015</v>
      </c>
      <c r="AY297" s="25">
        <f>AY296+AZ297*$AY$41</f>
        <v>1.3247936899298675E-3</v>
      </c>
      <c r="AZ297" s="26">
        <f>-$BA$35*AY296*BA296</f>
        <v>-4.8140288122690065E-6</v>
      </c>
      <c r="BA297" s="25">
        <f>BA296+BB297*$AY$41</f>
        <v>4.6805833410167398E-2</v>
      </c>
      <c r="BB297" s="27">
        <f>$BA$35*AY296*BA296-$BA$36*BA296</f>
        <v>-2.016974066298997E-2</v>
      </c>
      <c r="BC297" s="36"/>
      <c r="BD297" s="19">
        <f>BD296+$BE$41</f>
        <v>50.800000000000182</v>
      </c>
      <c r="BE297" s="25">
        <f>BE296+BF297*$BE$41</f>
        <v>0.5771872425639164</v>
      </c>
      <c r="BF297" s="26">
        <f>-$BG$35*BE296*BG296</f>
        <v>-2.7519319982435798E-3</v>
      </c>
      <c r="BG297" s="25">
        <f>BG296+BH297*$BE$41</f>
        <v>7.729228440179603E-2</v>
      </c>
      <c r="BH297" s="27">
        <f>$BG$35*BE296*BG296-$BG$36*BG296</f>
        <v>-5.458396880795844E-2</v>
      </c>
      <c r="BI297" s="74"/>
      <c r="BJ297" s="19">
        <f>BJ296+$BK$41</f>
        <v>116.83999999999939</v>
      </c>
      <c r="BK297" s="25">
        <f>BK296+BL297*$BK$41</f>
        <v>1.2027537054698243</v>
      </c>
      <c r="BL297" s="26">
        <f>-$BM$35*BK296*BM296</f>
        <v>-3.4253588653580177E-5</v>
      </c>
      <c r="BM297" s="25">
        <f>BM296+BN297*$BK$41</f>
        <v>4.8002945795461226E-4</v>
      </c>
      <c r="BN297" s="27">
        <f>$BM$35*BK296*BM296-$BM$36*BM296</f>
        <v>-3.9624188162185135E-4</v>
      </c>
      <c r="BO297" s="74"/>
      <c r="BP297" s="19">
        <f>BP296+$BK$41</f>
        <v>116.83999999999939</v>
      </c>
      <c r="BQ297" s="25">
        <f>BQ296+BR297*$BQ$41</f>
        <v>1.1084905983821141</v>
      </c>
      <c r="BR297" s="26">
        <f>-$BS$35*BQ296*BS296</f>
        <v>-0.25846425386911326</v>
      </c>
      <c r="BS297" s="25">
        <f>BS296+BT297*$BQ$41</f>
        <v>4.0455508672146241</v>
      </c>
      <c r="BT297" s="27">
        <f>$BS$35*BQ296*BS296-$BS$36*BS296</f>
        <v>-2.5359826842998849</v>
      </c>
      <c r="BU297" s="100"/>
      <c r="BV297" s="19">
        <f>BV296+$BK$41</f>
        <v>116.83999999999939</v>
      </c>
      <c r="BW297" s="25">
        <f>BW296+BX297*$BQ$41</f>
        <v>1.1084905983821141</v>
      </c>
      <c r="BX297" s="26">
        <f>-$BS$35*BW296*BY296</f>
        <v>-0.25846425386911326</v>
      </c>
      <c r="BY297" s="25">
        <f>BY296+BZ297*$BQ$41</f>
        <v>4.0455508672146241</v>
      </c>
      <c r="BZ297" s="27">
        <f>$BS$35*BW296*BY296-$BS$36*BY296</f>
        <v>-2.5359826842998849</v>
      </c>
      <c r="CA297" s="33"/>
      <c r="CB297" s="21">
        <f>CB296+$AA$41</f>
        <v>228.60000000000096</v>
      </c>
      <c r="CC297" s="64">
        <f>AC300</f>
        <v>1.0945252868730033E-18</v>
      </c>
      <c r="CD297" s="64">
        <f>AI300</f>
        <v>3.3052820105960725E-8</v>
      </c>
      <c r="CE297" s="64">
        <f>AO300</f>
        <v>7.55081669190247E-5</v>
      </c>
      <c r="CF297" s="25">
        <f>AU300</f>
        <v>1.5273112919644682E-3</v>
      </c>
      <c r="CG297" s="63">
        <f>BA300</f>
        <v>3.7408302546448245E-2</v>
      </c>
      <c r="CH297" s="63">
        <f>BG300</f>
        <v>5.1998218886739361E-2</v>
      </c>
      <c r="CI297" s="63">
        <f>BM300</f>
        <v>1.8277001212381022E-4</v>
      </c>
      <c r="CJ297" s="63">
        <f>BS300</f>
        <v>3.3682445098843936</v>
      </c>
      <c r="CK297" s="64">
        <f>SUM(CC297:CJ297)</f>
        <v>3.4594366538414087</v>
      </c>
      <c r="CL297" s="36"/>
    </row>
    <row r="298" spans="2:90" x14ac:dyDescent="0.65">
      <c r="B298" s="45">
        <v>44152</v>
      </c>
      <c r="C298" s="39">
        <f t="shared" si="79"/>
        <v>1190</v>
      </c>
      <c r="D298" s="47">
        <v>119326</v>
      </c>
      <c r="E298" s="52">
        <f t="shared" si="80"/>
        <v>3.8771172879479114E-2</v>
      </c>
      <c r="F298" s="39">
        <f t="shared" si="81"/>
        <v>31775</v>
      </c>
      <c r="G298" s="47">
        <v>3077699</v>
      </c>
      <c r="H298" s="47">
        <f t="shared" si="82"/>
        <v>18</v>
      </c>
      <c r="I298" s="47">
        <v>1903</v>
      </c>
      <c r="J298" s="53">
        <f t="shared" si="83"/>
        <v>1.5947907413304728E-2</v>
      </c>
      <c r="Y298" s="48"/>
      <c r="Z298" s="51">
        <f>Z297+$AA$41</f>
        <v>229.50000000000097</v>
      </c>
      <c r="AA298" s="25">
        <f>AA297+AB298*$AA$41</f>
        <v>18.138706446752369</v>
      </c>
      <c r="AB298" s="26">
        <f>-$AC$35*AA297*AC297</f>
        <v>-5.5444186735428623E-19</v>
      </c>
      <c r="AC298" s="25">
        <f>AC297+AD298*$AA$41</f>
        <v>1.6564597873452159E-18</v>
      </c>
      <c r="AD298" s="27">
        <f>$AC$35*AA297*AC297-$AC$36*AC297</f>
        <v>-4.2369512424545318E-19</v>
      </c>
      <c r="AE298" s="33"/>
      <c r="AF298" s="51">
        <f>AF297+$AG$41</f>
        <v>94.350000000000179</v>
      </c>
      <c r="AG298" s="80">
        <f>AG297+AH298*$AG$41</f>
        <v>6.9270656655716349</v>
      </c>
      <c r="AH298" s="26">
        <f>-$AI$35*AG297*AI297</f>
        <v>-7.0573664041439632E-9</v>
      </c>
      <c r="AI298" s="25">
        <f>AI297+AJ298*$AG$41</f>
        <v>4.2689285318774293E-8</v>
      </c>
      <c r="AJ298" s="27">
        <f>$AI$35*AG297*AI297-$AI$36*AI297</f>
        <v>-1.5744580190872722E-8</v>
      </c>
      <c r="AK298" s="36"/>
      <c r="AL298" s="51">
        <f>AL297+$AM$41</f>
        <v>127.5</v>
      </c>
      <c r="AM298" s="25">
        <f>AM297+AN298*$AM$41</f>
        <v>29.289276960313515</v>
      </c>
      <c r="AN298" s="26">
        <f>-$AO$35*AM297*AO297</f>
        <v>-5.2203810787025322E-5</v>
      </c>
      <c r="AO298" s="25">
        <f>AO297+AP298*$AM$41</f>
        <v>9.0464570758035581E-5</v>
      </c>
      <c r="AP298" s="27">
        <f>$AO$35*AM297*AO297-$AO$36*AO297</f>
        <v>-1.710982883630705E-5</v>
      </c>
      <c r="AQ298" s="5"/>
      <c r="AR298" s="51">
        <f>AR297+$AS$41</f>
        <v>61.200000000000152</v>
      </c>
      <c r="AS298" s="25">
        <f>AS297+AT298*$AS$41</f>
        <v>3.0407607427068006</v>
      </c>
      <c r="AT298" s="26">
        <f>-$AU$35*AS297*AU297</f>
        <v>-1.5972400185855281E-4</v>
      </c>
      <c r="AU298" s="25">
        <f>AU297+AV298*$AS$41</f>
        <v>1.8404133362800491E-3</v>
      </c>
      <c r="AV298" s="27">
        <f>$AU$35*AS297*AU297-$AU$36*AU297</f>
        <v>-7.4939686038953961E-4</v>
      </c>
      <c r="AW298" s="30"/>
      <c r="AX298" s="19">
        <f>AX297+$AS$41</f>
        <v>61.200000000000152</v>
      </c>
      <c r="AY298" s="25">
        <f>AY297+AZ298*$AY$41</f>
        <v>1.3239900653069796E-3</v>
      </c>
      <c r="AZ298" s="26">
        <f>-$BA$35*AY297*BA297</f>
        <v>-4.4645812382662804E-6</v>
      </c>
      <c r="BA298" s="25">
        <f>BA297+BB298*$AY$41</f>
        <v>4.3436617029258232E-2</v>
      </c>
      <c r="BB298" s="27">
        <f>$BA$35*AY297*BA297-$BA$36*BA297</f>
        <v>-1.8717868782828696E-2</v>
      </c>
      <c r="BC298" s="36"/>
      <c r="BD298" s="19">
        <f>BD297+$BE$41</f>
        <v>51.000000000000185</v>
      </c>
      <c r="BE298" s="25">
        <f>BE297+BF298*$BE$41</f>
        <v>0.5767054316624588</v>
      </c>
      <c r="BF298" s="26">
        <f>-$BG$35*BE297*BG297</f>
        <v>-2.4090545072882872E-3</v>
      </c>
      <c r="BG298" s="25">
        <f>BG297+BH298*$BE$41</f>
        <v>6.7726098331020196E-2</v>
      </c>
      <c r="BH298" s="27">
        <f>$BG$35*BE297*BG297-$BG$36*BG297</f>
        <v>-4.7830930353879135E-2</v>
      </c>
      <c r="BI298" s="74"/>
      <c r="BJ298" s="19">
        <f>BJ297+$BK$41</f>
        <v>117.29999999999939</v>
      </c>
      <c r="BK298" s="25">
        <f>BK297+BL298*$BK$41</f>
        <v>1.2027422853442244</v>
      </c>
      <c r="BL298" s="26">
        <f>-$BM$35*BK297*BM297</f>
        <v>-2.4826359999451987E-5</v>
      </c>
      <c r="BM298" s="25">
        <f>BM297+BN298*$BK$41</f>
        <v>3.4792077562593109E-4</v>
      </c>
      <c r="BN298" s="27">
        <f>$BM$35*BK297*BM297-$BM$36*BM297</f>
        <v>-2.8719278767104598E-4</v>
      </c>
      <c r="BO298" s="74"/>
      <c r="BP298" s="19">
        <f>BP297+$BK$41</f>
        <v>117.29999999999939</v>
      </c>
      <c r="BQ298" s="25">
        <f>BQ297+BR298*$BQ$41</f>
        <v>1.0847229863437187</v>
      </c>
      <c r="BR298" s="26">
        <f>-$BS$35*BQ297*BS297</f>
        <v>-0.237676120383953</v>
      </c>
      <c r="BS298" s="25">
        <f>BS297+BT298*$BQ$41</f>
        <v>3.8063576728840687</v>
      </c>
      <c r="BT298" s="27">
        <f>$BS$35*BQ297*BS297-$BS$36*BS297</f>
        <v>-2.3919319433055528</v>
      </c>
      <c r="BU298" s="100"/>
      <c r="BV298" s="19">
        <f>BV297+$BK$41</f>
        <v>117.29999999999939</v>
      </c>
      <c r="BW298" s="25">
        <f>BW297+BX298*$BQ$41</f>
        <v>1.0847229863437187</v>
      </c>
      <c r="BX298" s="26">
        <f>-$BS$35*BW297*BY297</f>
        <v>-0.237676120383953</v>
      </c>
      <c r="BY298" s="25">
        <f>BY297+BZ298*$BQ$41</f>
        <v>3.8063576728840687</v>
      </c>
      <c r="BZ298" s="27">
        <f>$BS$35*BW297*BY297-$BS$36*BY297</f>
        <v>-2.3919319433055528</v>
      </c>
      <c r="CA298" s="33"/>
      <c r="CB298" s="21">
        <f>CB297+$AA$41</f>
        <v>229.50000000000097</v>
      </c>
      <c r="CC298" s="64">
        <f>AC301</f>
        <v>8.8970954678521306E-19</v>
      </c>
      <c r="CD298" s="64">
        <f>AI301</f>
        <v>2.9083946548154907E-8</v>
      </c>
      <c r="CE298" s="64">
        <f>AO301</f>
        <v>6.8984494009125398E-5</v>
      </c>
      <c r="CF298" s="25">
        <f>AU301</f>
        <v>1.3913407709307791E-3</v>
      </c>
      <c r="CG298" s="63">
        <f>BA301</f>
        <v>3.4715545952361988E-2</v>
      </c>
      <c r="CH298" s="63">
        <f>BG301</f>
        <v>4.55618728011064E-2</v>
      </c>
      <c r="CI298" s="63">
        <f>BM301</f>
        <v>1.3246986978003627E-4</v>
      </c>
      <c r="CJ298" s="63">
        <f>BS301</f>
        <v>3.1679220289131163</v>
      </c>
      <c r="CK298" s="64">
        <f>SUM(CC298:CJ298)</f>
        <v>3.249792271885251</v>
      </c>
      <c r="CL298" s="36"/>
    </row>
    <row r="299" spans="2:90" x14ac:dyDescent="0.65">
      <c r="B299" s="45">
        <v>44153</v>
      </c>
      <c r="C299" s="39">
        <f t="shared" si="79"/>
        <v>1489</v>
      </c>
      <c r="D299" s="47">
        <v>120815</v>
      </c>
      <c r="E299" s="52">
        <f t="shared" si="80"/>
        <v>3.8890296305333326E-2</v>
      </c>
      <c r="F299" s="39">
        <f t="shared" si="81"/>
        <v>28860</v>
      </c>
      <c r="G299" s="47">
        <v>3106559</v>
      </c>
      <c r="H299" s="47">
        <f t="shared" si="82"/>
        <v>10</v>
      </c>
      <c r="I299" s="47">
        <v>1913</v>
      </c>
      <c r="J299" s="53">
        <f t="shared" si="83"/>
        <v>1.5834126557132806E-2</v>
      </c>
      <c r="Y299" s="48"/>
      <c r="Z299" s="51">
        <f>Z298+$AA$41</f>
        <v>230.40000000000097</v>
      </c>
      <c r="AA299" s="25">
        <f>AA298+AB299*$AA$41</f>
        <v>18.138706446752369</v>
      </c>
      <c r="AB299" s="26">
        <f>-$AC$35*AA298*AC298</f>
        <v>-4.5069056735257089E-19</v>
      </c>
      <c r="AC299" s="25">
        <f>AC298+AD299*$AA$41</f>
        <v>1.3464906698293965E-18</v>
      </c>
      <c r="AD299" s="27">
        <f>$AC$35*AA298*AC298-$AC$36*AC298</f>
        <v>-3.4441013057313266E-19</v>
      </c>
      <c r="AE299" s="33"/>
      <c r="AF299" s="51">
        <f>AF298+$AG$41</f>
        <v>94.720000000000184</v>
      </c>
      <c r="AG299" s="80">
        <f>AG298+AH299*$AG$41</f>
        <v>6.9270656632739565</v>
      </c>
      <c r="AH299" s="26">
        <f>-$AI$35*AG298*AI298</f>
        <v>-6.2099411350089265E-9</v>
      </c>
      <c r="AI299" s="25">
        <f>AI298+AJ299*$AG$41</f>
        <v>3.7563296821792747E-8</v>
      </c>
      <c r="AJ299" s="27">
        <f>$AI$35*AG298*AI298-$AI$36*AI298</f>
        <v>-1.3854022964814989E-8</v>
      </c>
      <c r="AK299" s="36"/>
      <c r="AL299" s="51">
        <f>AL298+$AM$41</f>
        <v>128</v>
      </c>
      <c r="AM299" s="25">
        <f>AM298+AN299*$AM$41</f>
        <v>29.289253113536702</v>
      </c>
      <c r="AN299" s="26">
        <f>-$AO$35*AM298*AO298</f>
        <v>-4.7693553624503695E-5</v>
      </c>
      <c r="AO299" s="25">
        <f>AO298+AP299*$AM$41</f>
        <v>8.2648747804974979E-5</v>
      </c>
      <c r="AP299" s="27">
        <f>$AO$35*AM298*AO298-$AO$36*AO298</f>
        <v>-1.5631645906121204E-5</v>
      </c>
      <c r="AQ299" s="5"/>
      <c r="AR299" s="51">
        <f>AR298+$AS$41</f>
        <v>61.440000000000154</v>
      </c>
      <c r="AS299" s="25">
        <f>AS298+AT299*$AS$41</f>
        <v>3.0407258220654714</v>
      </c>
      <c r="AT299" s="26">
        <f>-$AU$35*AS298*AU298</f>
        <v>-1.4550267220617499E-4</v>
      </c>
      <c r="AU299" s="25">
        <f>AU298+AV299*$AS$41</f>
        <v>1.6765693372912858E-3</v>
      </c>
      <c r="AV299" s="27">
        <f>$AU$35*AS298*AU298-$AU$36*AU298</f>
        <v>-6.8268332911984716E-4</v>
      </c>
      <c r="AW299" s="30"/>
      <c r="AX299" s="19">
        <f>AX298+$AS$41</f>
        <v>61.440000000000154</v>
      </c>
      <c r="AY299" s="25">
        <f>AY298+AZ299*$AY$41</f>
        <v>1.3232447402505316E-3</v>
      </c>
      <c r="AZ299" s="26">
        <f>-$BA$35*AY298*BA298</f>
        <v>-4.1406947580442946E-6</v>
      </c>
      <c r="BA299" s="25">
        <f>BA298+BB299*$AY$41</f>
        <v>4.030992592820809E-2</v>
      </c>
      <c r="BB299" s="27">
        <f>$BA$35*AY298*BA298-$BA$36*BA298</f>
        <v>-1.7370506116945246E-2</v>
      </c>
      <c r="BC299" s="36"/>
      <c r="BD299" s="19">
        <f>BD298+$BE$41</f>
        <v>51.200000000000188</v>
      </c>
      <c r="BE299" s="25">
        <f>BE298+BF299*$BE$41</f>
        <v>0.57628360516771249</v>
      </c>
      <c r="BF299" s="26">
        <f>-$BG$35*BE298*BG298</f>
        <v>-2.1091324737314773E-3</v>
      </c>
      <c r="BG299" s="25">
        <f>BG298+BH299*$BE$41</f>
        <v>5.9343532042733863E-2</v>
      </c>
      <c r="BH299" s="27">
        <f>$BG$35*BE298*BG298-$BG$36*BG298</f>
        <v>-4.1912831441431653E-2</v>
      </c>
      <c r="BI299" s="74"/>
      <c r="BJ299" s="19">
        <f>BJ298+$BK$41</f>
        <v>117.75999999999938</v>
      </c>
      <c r="BK299" s="25">
        <f>BK298+BL299*$BK$41</f>
        <v>1.2027340082246349</v>
      </c>
      <c r="BL299" s="26">
        <f>-$BM$35*BK298*BM298</f>
        <v>-1.7993738238187902E-5</v>
      </c>
      <c r="BM299" s="25">
        <f>BM298+BN299*$BK$41</f>
        <v>2.5216958330334411E-4</v>
      </c>
      <c r="BN299" s="27">
        <f>$BM$35*BK298*BM298-$BM$36*BM298</f>
        <v>-2.0815476591866733E-4</v>
      </c>
      <c r="BO299" s="74"/>
      <c r="BP299" s="19">
        <f>BP298+$BK$41</f>
        <v>117.75999999999938</v>
      </c>
      <c r="BQ299" s="25">
        <f>BQ298+BR299*$BQ$41</f>
        <v>1.062840114934996</v>
      </c>
      <c r="BR299" s="26">
        <f>-$BS$35*BQ298*BS298</f>
        <v>-0.21882871408722612</v>
      </c>
      <c r="BS299" s="25">
        <f>BS298+BT299*$BQ$41</f>
        <v>3.5808272955553266</v>
      </c>
      <c r="BT299" s="27">
        <f>$BS$35*BQ298*BS298-$BS$36*BS298</f>
        <v>-2.2553037732874186</v>
      </c>
      <c r="BU299" s="100"/>
      <c r="BV299" s="19">
        <f>BV298+$BK$41</f>
        <v>117.75999999999938</v>
      </c>
      <c r="BW299" s="25">
        <f>BW298+BX299*$BQ$41</f>
        <v>1.062840114934996</v>
      </c>
      <c r="BX299" s="26">
        <f>-$BS$35*BW298*BY298</f>
        <v>-0.21882871408722612</v>
      </c>
      <c r="BY299" s="25">
        <f>BY298+BZ299*$BQ$41</f>
        <v>3.5808272955553266</v>
      </c>
      <c r="BZ299" s="27">
        <f>$BS$35*BW298*BY298-$BS$36*BY298</f>
        <v>-2.2553037732874186</v>
      </c>
      <c r="CA299" s="33"/>
      <c r="CB299" s="21">
        <f>CB298+$AA$41</f>
        <v>230.40000000000097</v>
      </c>
      <c r="CC299" s="64">
        <f>AC302</f>
        <v>7.2322045651613699E-19</v>
      </c>
      <c r="CD299" s="64">
        <f>AI302</f>
        <v>2.5591642228739778E-8</v>
      </c>
      <c r="CE299" s="64">
        <f>AO302</f>
        <v>6.3024433975328572E-5</v>
      </c>
      <c r="CF299" s="25">
        <f>AU302</f>
        <v>1.2674749193398557E-3</v>
      </c>
      <c r="CG299" s="63">
        <f>BA302</f>
        <v>3.221662138993385E-2</v>
      </c>
      <c r="CH299" s="63">
        <f>BG302</f>
        <v>3.9922059299067961E-2</v>
      </c>
      <c r="CI299" s="63">
        <f>BM302</f>
        <v>9.6012820228598016E-5</v>
      </c>
      <c r="CJ299" s="63">
        <f>BS302</f>
        <v>2.9792009789101574</v>
      </c>
      <c r="CK299" s="64">
        <f>SUM(CC299:CJ299)</f>
        <v>3.0527661973643454</v>
      </c>
      <c r="CL299" s="75">
        <f>P98</f>
        <v>44445</v>
      </c>
    </row>
    <row r="300" spans="2:90" x14ac:dyDescent="0.65">
      <c r="B300" s="45">
        <v>44154</v>
      </c>
      <c r="C300" s="39">
        <f t="shared" si="79"/>
        <v>2151</v>
      </c>
      <c r="D300" s="47">
        <v>122966</v>
      </c>
      <c r="E300" s="52">
        <f t="shared" si="80"/>
        <v>3.9127950044930034E-2</v>
      </c>
      <c r="F300" s="39">
        <f t="shared" si="81"/>
        <v>36105</v>
      </c>
      <c r="G300" s="47">
        <v>3142664</v>
      </c>
      <c r="H300" s="47">
        <f t="shared" si="82"/>
        <v>9</v>
      </c>
      <c r="I300" s="47">
        <v>1922</v>
      </c>
      <c r="J300" s="53">
        <f t="shared" si="83"/>
        <v>1.5630336841078021E-2</v>
      </c>
      <c r="Y300" s="48"/>
      <c r="Z300" s="51">
        <f>Z299+$AA$41</f>
        <v>231.30000000000098</v>
      </c>
      <c r="AA300" s="25">
        <f>AA299+AB300*$AA$41</f>
        <v>18.138706446752369</v>
      </c>
      <c r="AB300" s="26">
        <f>-$AC$35*AA299*AC299</f>
        <v>-3.6635398489989582E-19</v>
      </c>
      <c r="AC300" s="25">
        <f>AC299+AD300*$AA$41</f>
        <v>1.0945252868730033E-18</v>
      </c>
      <c r="AD300" s="27">
        <f>$AC$35*AA299*AC299-$AC$36*AC299</f>
        <v>-2.799615366182145E-19</v>
      </c>
      <c r="AE300" s="33"/>
      <c r="AF300" s="51">
        <f>AF299+$AG$41</f>
        <v>95.090000000000188</v>
      </c>
      <c r="AG300" s="80">
        <f>AG299+AH300*$AG$41</f>
        <v>6.9270656612521755</v>
      </c>
      <c r="AH300" s="26">
        <f>-$AI$35*AG299*AI299</f>
        <v>-5.464271895885774E-9</v>
      </c>
      <c r="AI300" s="25">
        <f>AI299+AJ300*$AG$41</f>
        <v>3.3052820105960725E-8</v>
      </c>
      <c r="AJ300" s="27">
        <f>$AI$35*AG299*AI299-$AI$36*AI299</f>
        <v>-1.2190477610356816E-8</v>
      </c>
      <c r="AK300" s="36"/>
      <c r="AL300" s="51">
        <f>AL299+$AM$41</f>
        <v>128.5</v>
      </c>
      <c r="AM300" s="25">
        <f>AM299+AN300*$AM$41</f>
        <v>29.289231327055855</v>
      </c>
      <c r="AN300" s="26">
        <f>-$AO$35*AM299*AO299</f>
        <v>-4.3572961691581914E-5</v>
      </c>
      <c r="AO300" s="25">
        <f>AO299+AP300*$AM$41</f>
        <v>7.55081669190247E-5</v>
      </c>
      <c r="AP300" s="27">
        <f>$AO$35*AM299*AO299-$AO$36*AO299</f>
        <v>-1.4281161771900564E-5</v>
      </c>
      <c r="AQ300" s="5"/>
      <c r="AR300" s="51">
        <f>AR299+$AS$41</f>
        <v>61.680000000000156</v>
      </c>
      <c r="AS300" s="25">
        <f>AS299+AT300*$AS$41</f>
        <v>3.0406940106223708</v>
      </c>
      <c r="AT300" s="26">
        <f>-$AU$35*AS299*AU299</f>
        <v>-1.3254767958600499E-4</v>
      </c>
      <c r="AU300" s="25">
        <f>AU299+AV300*$AS$41</f>
        <v>1.5273112919644682E-3</v>
      </c>
      <c r="AV300" s="27">
        <f>$AU$35*AS299*AU299-$AU$36*AU299</f>
        <v>-6.2190852219507365E-4</v>
      </c>
      <c r="AW300" s="30"/>
      <c r="AX300" s="19">
        <f>AX299+$AS$41</f>
        <v>61.680000000000156</v>
      </c>
      <c r="AY300" s="25">
        <f>AY299+AZ300*$AY$41</f>
        <v>1.3225534551793931E-3</v>
      </c>
      <c r="AZ300" s="26">
        <f>-$BA$35*AY299*BA299</f>
        <v>-3.8404726174360712E-6</v>
      </c>
      <c r="BA300" s="25">
        <f>BA299+BB300*$AY$41</f>
        <v>3.7408302546448245E-2</v>
      </c>
      <c r="BB300" s="27">
        <f>$BA$35*AY299*BA299-$BA$36*BA299</f>
        <v>-1.6120129898665802E-2</v>
      </c>
      <c r="BC300" s="36"/>
      <c r="BD300" s="19">
        <f>BD299+$BE$41</f>
        <v>51.40000000000019</v>
      </c>
      <c r="BE300" s="25">
        <f>BE299+BF300*$BE$41</f>
        <v>0.57591425915815153</v>
      </c>
      <c r="BF300" s="26">
        <f>-$BG$35*BE299*BG299</f>
        <v>-1.846730047804506E-3</v>
      </c>
      <c r="BG300" s="25">
        <f>BG299+BH300*$BE$41</f>
        <v>5.1998218886739361E-2</v>
      </c>
      <c r="BH300" s="27">
        <f>$BG$35*BE299*BG299-$BG$36*BG299</f>
        <v>-3.6726565779972506E-2</v>
      </c>
      <c r="BI300" s="74"/>
      <c r="BJ300" s="19">
        <f>BJ299+$BK$41</f>
        <v>118.21999999999937</v>
      </c>
      <c r="BK300" s="25">
        <f>BK299+BL300*$BK$41</f>
        <v>1.2027280090904067</v>
      </c>
      <c r="BL300" s="26">
        <f>-$BM$35*BK299*BM299</f>
        <v>-1.3041596148186981E-5</v>
      </c>
      <c r="BM300" s="25">
        <f>BM299+BN300*$BK$41</f>
        <v>1.8277001212381022E-4</v>
      </c>
      <c r="BN300" s="27">
        <f>$BM$35*BK299*BM299-$BM$36*BM299</f>
        <v>-1.5086863299898669E-4</v>
      </c>
      <c r="BO300" s="74"/>
      <c r="BP300" s="19">
        <f>BP299+$BK$41</f>
        <v>118.21999999999937</v>
      </c>
      <c r="BQ300" s="25">
        <f>BQ299+BR300*$BQ$41</f>
        <v>1.0426691263948329</v>
      </c>
      <c r="BR300" s="26">
        <f>-$BS$35*BQ299*BS299</f>
        <v>-0.20170988540163087</v>
      </c>
      <c r="BS300" s="25">
        <f>BS299+BT300*$BQ$41</f>
        <v>3.3682445098843936</v>
      </c>
      <c r="BT300" s="27">
        <f>$BS$35*BQ299*BS299-$BS$36*BS299</f>
        <v>-2.1258278567093316</v>
      </c>
      <c r="BU300" s="100"/>
      <c r="BV300" s="19">
        <f>BV299+$BK$41</f>
        <v>118.21999999999937</v>
      </c>
      <c r="BW300" s="25">
        <f>BW299+BX300*$BQ$41</f>
        <v>1.0426691263948329</v>
      </c>
      <c r="BX300" s="26">
        <f>-$BS$35*BW299*BY299</f>
        <v>-0.20170988540163087</v>
      </c>
      <c r="BY300" s="25">
        <f>BY299+BZ300*$BQ$41</f>
        <v>3.3682445098843936</v>
      </c>
      <c r="BZ300" s="27">
        <f>$BS$35*BW299*BY299-$BS$36*BY299</f>
        <v>-2.1258278567093316</v>
      </c>
      <c r="CA300" s="33"/>
      <c r="CB300" s="21">
        <f>CB299+$AA$41</f>
        <v>231.30000000000098</v>
      </c>
      <c r="CC300" s="64">
        <f>AC303</f>
        <v>5.8788604732110384E-19</v>
      </c>
      <c r="CD300" s="64">
        <f>AI303</f>
        <v>2.2518682286476458E-8</v>
      </c>
      <c r="CE300" s="64">
        <f>AO303</f>
        <v>5.7579295512937077E-5</v>
      </c>
      <c r="CF300" s="25">
        <f>AU303</f>
        <v>1.1546361712538526E-3</v>
      </c>
      <c r="CG300" s="63">
        <f>BA303</f>
        <v>2.989757633614468E-2</v>
      </c>
      <c r="CH300" s="63">
        <f>BG303</f>
        <v>3.498024020565435E-2</v>
      </c>
      <c r="CI300" s="63">
        <f>BM303</f>
        <v>6.958911389225999E-5</v>
      </c>
      <c r="CJ300" s="63">
        <f>BS303</f>
        <v>2.8014510271907449</v>
      </c>
      <c r="CK300" s="64">
        <f>SUM(CC300:CJ300)</f>
        <v>2.8676106708318851</v>
      </c>
      <c r="CL300" s="36"/>
    </row>
    <row r="301" spans="2:90" x14ac:dyDescent="0.65">
      <c r="B301" s="45">
        <v>44155</v>
      </c>
      <c r="C301" s="39">
        <f t="shared" si="79"/>
        <v>2301</v>
      </c>
      <c r="D301" s="47">
        <v>125267</v>
      </c>
      <c r="E301" s="52">
        <f t="shared" si="80"/>
        <v>3.9364855301545723E-2</v>
      </c>
      <c r="F301" s="39">
        <f t="shared" si="81"/>
        <v>39540</v>
      </c>
      <c r="G301" s="47">
        <v>3182204</v>
      </c>
      <c r="H301" s="47">
        <f t="shared" si="82"/>
        <v>21</v>
      </c>
      <c r="I301" s="47">
        <v>1943</v>
      </c>
      <c r="J301" s="53">
        <f t="shared" si="83"/>
        <v>1.5510868784276785E-2</v>
      </c>
      <c r="Y301" s="48"/>
      <c r="Z301" s="51">
        <f>Z300+$AA$41</f>
        <v>232.20000000000098</v>
      </c>
      <c r="AA301" s="25">
        <f>AA300+AB301*$AA$41</f>
        <v>18.138706446752369</v>
      </c>
      <c r="AB301" s="26">
        <f>-$AC$35*AA300*AC300</f>
        <v>-2.9779909315705247E-19</v>
      </c>
      <c r="AC301" s="25">
        <f>AC300+AD301*$AA$41</f>
        <v>8.8970954678521306E-19</v>
      </c>
      <c r="AD301" s="27">
        <f>$AC$35*AA300*AC300-$AC$36*AC300</f>
        <v>-2.2757304454198912E-19</v>
      </c>
      <c r="AE301" s="33"/>
      <c r="AF301" s="51">
        <f>AF300+$AG$41</f>
        <v>95.460000000000193</v>
      </c>
      <c r="AG301" s="80">
        <f>AG300+AH301*$AG$41</f>
        <v>6.9270656594731639</v>
      </c>
      <c r="AH301" s="26">
        <f>-$AI$35*AG300*AI300</f>
        <v>-4.808140158434467E-9</v>
      </c>
      <c r="AI301" s="25">
        <f>AI300+AJ301*$AG$41</f>
        <v>2.9083946548154907E-8</v>
      </c>
      <c r="AJ301" s="27">
        <f>$AI$35*AG300*AI300-$AI$36*AI300</f>
        <v>-1.0726685291367075E-8</v>
      </c>
      <c r="AK301" s="36"/>
      <c r="AL301" s="51">
        <f>AL300+$AM$41</f>
        <v>129</v>
      </c>
      <c r="AM301" s="25">
        <f>AM300+AN301*$AM$41</f>
        <v>29.289211422870345</v>
      </c>
      <c r="AN301" s="26">
        <f>-$AO$35*AM300*AO300</f>
        <v>-3.9808371023518694E-5</v>
      </c>
      <c r="AO301" s="25">
        <f>AO300+AP301*$AM$41</f>
        <v>6.8984494009125398E-5</v>
      </c>
      <c r="AP301" s="27">
        <f>$AO$35*AM300*AO300-$AO$36*AO300</f>
        <v>-1.3047345819798591E-5</v>
      </c>
      <c r="AQ301" s="5"/>
      <c r="AR301" s="51">
        <f>AR300+$AS$41</f>
        <v>61.920000000000158</v>
      </c>
      <c r="AS301" s="25">
        <f>AS300+AT301*$AS$41</f>
        <v>3.0406650315238721</v>
      </c>
      <c r="AT301" s="26">
        <f>-$AU$35*AS300*AU300</f>
        <v>-1.2074624374363911E-4</v>
      </c>
      <c r="AU301" s="25">
        <f>AU300+AV301*$AS$41</f>
        <v>1.3913407709307791E-3</v>
      </c>
      <c r="AV301" s="27">
        <f>$AU$35*AS300*AU300-$AU$36*AU300</f>
        <v>-5.6654383764037153E-4</v>
      </c>
      <c r="AW301" s="30"/>
      <c r="AX301" s="19">
        <f>AX300+$AS$41</f>
        <v>61.920000000000158</v>
      </c>
      <c r="AY301" s="25">
        <f>AY300+AZ301*$AY$41</f>
        <v>1.3219122659213769E-3</v>
      </c>
      <c r="AZ301" s="26">
        <f>-$BA$35*AY300*BA300</f>
        <v>-3.5621625445344871E-6</v>
      </c>
      <c r="BA301" s="25">
        <f>BA300+BB301*$AY$41</f>
        <v>3.4715545952361988E-2</v>
      </c>
      <c r="BB301" s="27">
        <f>$BA$35*AY300*BA300-$BA$36*BA300</f>
        <v>-1.4959758856034766E-2</v>
      </c>
      <c r="BC301" s="36"/>
      <c r="BD301" s="19">
        <f>BD300+$BE$41</f>
        <v>51.600000000000193</v>
      </c>
      <c r="BE301" s="25">
        <f>BE300+BF301*$BE$41</f>
        <v>0.57559083678850842</v>
      </c>
      <c r="BF301" s="26">
        <f>-$BG$35*BE300*BG300</f>
        <v>-1.6171118482157945E-3</v>
      </c>
      <c r="BG301" s="25">
        <f>BG300+BH301*$BE$41</f>
        <v>4.55618728011064E-2</v>
      </c>
      <c r="BH301" s="27">
        <f>$BG$35*BE300*BG300-$BG$36*BG300</f>
        <v>-3.2181730428164794E-2</v>
      </c>
      <c r="BI301" s="74"/>
      <c r="BJ301" s="19">
        <f>BJ300+$BK$41</f>
        <v>118.67999999999937</v>
      </c>
      <c r="BK301" s="25">
        <f>BK300+BL301*$BK$41</f>
        <v>1.2027236609991254</v>
      </c>
      <c r="BL301" s="26">
        <f>-$BM$35*BK300*BM300</f>
        <v>-9.4523723505332888E-6</v>
      </c>
      <c r="BM301" s="25">
        <f>BM300+BN301*$BK$41</f>
        <v>1.3246986978003627E-4</v>
      </c>
      <c r="BN301" s="27">
        <f>$BM$35*BK300*BM300-$BM$36*BM300</f>
        <v>-1.0934813552994336E-4</v>
      </c>
      <c r="BO301" s="74"/>
      <c r="BP301" s="19">
        <f>BP300+$BK$41</f>
        <v>118.67999999999937</v>
      </c>
      <c r="BQ301" s="25">
        <f>BQ300+BR301*$BQ$41</f>
        <v>1.0240557142236246</v>
      </c>
      <c r="BR301" s="26">
        <f>-$BS$35*BQ300*BS300</f>
        <v>-0.18613412171208368</v>
      </c>
      <c r="BS301" s="25">
        <f>BS300+BT301*$BQ$41</f>
        <v>3.1679220289131163</v>
      </c>
      <c r="BT301" s="27">
        <f>$BS$35*BQ300*BS300-$BS$36*BS300</f>
        <v>-2.0032248097127723</v>
      </c>
      <c r="BU301" s="100"/>
      <c r="BV301" s="19">
        <f>BV300+$BK$41</f>
        <v>118.67999999999937</v>
      </c>
      <c r="BW301" s="25">
        <f>BW300+BX301*$BQ$41</f>
        <v>1.0240557142236246</v>
      </c>
      <c r="BX301" s="26">
        <f>-$BS$35*BW300*BY300</f>
        <v>-0.18613412171208368</v>
      </c>
      <c r="BY301" s="25">
        <f>BY300+BZ301*$BQ$41</f>
        <v>3.1679220289131163</v>
      </c>
      <c r="BZ301" s="27">
        <f>$BS$35*BW300*BY300-$BS$36*BY300</f>
        <v>-2.0032248097127723</v>
      </c>
      <c r="CA301" s="33"/>
      <c r="CB301" s="21">
        <f>CB300+$AA$41</f>
        <v>232.20000000000098</v>
      </c>
      <c r="CC301" s="64">
        <f>AC304</f>
        <v>4.7787642277112452E-19</v>
      </c>
      <c r="CD301" s="64">
        <f>AI304</f>
        <v>1.9814713232573655E-8</v>
      </c>
      <c r="CE301" s="64">
        <f>AO304</f>
        <v>5.2604593489373463E-5</v>
      </c>
      <c r="CF301" s="25">
        <f>AU304</f>
        <v>1.0518428791073825E-3</v>
      </c>
      <c r="CG301" s="63">
        <f>BA304</f>
        <v>2.7745462600499649E-2</v>
      </c>
      <c r="CH301" s="63">
        <f>BG304</f>
        <v>3.0650058770890068E-2</v>
      </c>
      <c r="CI301" s="63">
        <f>BM304</f>
        <v>5.0437477608844772E-5</v>
      </c>
      <c r="CJ301" s="63">
        <f>BS304</f>
        <v>2.6340702329857466</v>
      </c>
      <c r="CK301" s="64">
        <f>SUM(CC301:CJ301)</f>
        <v>2.6936206591220553</v>
      </c>
      <c r="CL301" s="36"/>
    </row>
    <row r="302" spans="2:90" x14ac:dyDescent="0.65">
      <c r="B302" s="45">
        <v>44156</v>
      </c>
      <c r="C302" s="39">
        <f t="shared" si="79"/>
        <v>2398</v>
      </c>
      <c r="D302" s="47">
        <v>127665</v>
      </c>
      <c r="E302" s="52">
        <f t="shared" si="80"/>
        <v>3.9577860950928911E-2</v>
      </c>
      <c r="F302" s="39">
        <f t="shared" si="81"/>
        <v>43463</v>
      </c>
      <c r="G302" s="47">
        <v>3225667</v>
      </c>
      <c r="H302" s="47">
        <f t="shared" si="82"/>
        <v>20</v>
      </c>
      <c r="I302" s="47">
        <v>1963</v>
      </c>
      <c r="J302" s="53">
        <f t="shared" si="83"/>
        <v>1.5376179845689892E-2</v>
      </c>
      <c r="Y302" s="48"/>
      <c r="Z302" s="51">
        <f>Z301+$AA$41</f>
        <v>233.10000000000099</v>
      </c>
      <c r="AA302" s="25">
        <f>AA301+AB302*$AA$41</f>
        <v>18.138706446752369</v>
      </c>
      <c r="AB302" s="26">
        <f>-$AC$35*AA301*AC301</f>
        <v>-2.4207270438015109E-19</v>
      </c>
      <c r="AC302" s="25">
        <f>AC301+AD302*$AA$41</f>
        <v>7.2322045651613699E-19</v>
      </c>
      <c r="AD302" s="27">
        <f>$AC$35*AA301*AC301-$AC$36*AC301</f>
        <v>-1.8498787807675116E-19</v>
      </c>
      <c r="AE302" s="33"/>
      <c r="AF302" s="51">
        <f>AF301+$AG$41</f>
        <v>95.830000000000197</v>
      </c>
      <c r="AG302" s="80">
        <f>AG301+AH302*$AG$41</f>
        <v>6.9270656579077698</v>
      </c>
      <c r="AH302" s="26">
        <f>-$AI$35*AG301*AI301</f>
        <v>-4.2307945548892154E-9</v>
      </c>
      <c r="AI302" s="25">
        <f>AI301+AJ302*$AG$41</f>
        <v>2.5591642228739778E-8</v>
      </c>
      <c r="AJ302" s="27">
        <f>$AI$35*AG301*AI301-$AI$36*AI301</f>
        <v>-9.4386603227435909E-9</v>
      </c>
      <c r="AK302" s="36"/>
      <c r="AL302" s="51">
        <f>AL301+$AM$41</f>
        <v>129.5</v>
      </c>
      <c r="AM302" s="25">
        <f>AM301+AN302*$AM$41</f>
        <v>29.289193238357477</v>
      </c>
      <c r="AN302" s="26">
        <f>-$AO$35*AM301*AO301</f>
        <v>-3.6369025738794116E-5</v>
      </c>
      <c r="AO302" s="25">
        <f>AO301+AP302*$AM$41</f>
        <v>6.3024433975328572E-5</v>
      </c>
      <c r="AP302" s="27">
        <f>$AO$35*AM301*AO301-$AO$36*AO301</f>
        <v>-1.1920120067593659E-5</v>
      </c>
      <c r="AQ302" s="5"/>
      <c r="AR302" s="51">
        <f>AR301+$AS$41</f>
        <v>62.16000000000016</v>
      </c>
      <c r="AS302" s="25">
        <f>AS301+AT302*$AS$41</f>
        <v>3.0406386325722026</v>
      </c>
      <c r="AT302" s="26">
        <f>-$AU$35*AS301*AU301</f>
        <v>-1.0999563195666982E-4</v>
      </c>
      <c r="AU302" s="25">
        <f>AU301+AV302*$AS$41</f>
        <v>1.2674749193398557E-3</v>
      </c>
      <c r="AV302" s="27">
        <f>$AU$35*AS301*AU301-$AU$36*AU301</f>
        <v>-5.1610771496218074E-4</v>
      </c>
      <c r="AW302" s="30"/>
      <c r="AX302" s="19">
        <f>AX301+$AS$41</f>
        <v>62.16000000000016</v>
      </c>
      <c r="AY302" s="25">
        <f>AY301+AZ302*$AY$41</f>
        <v>1.3213175197794539E-3</v>
      </c>
      <c r="AZ302" s="26">
        <f>-$BA$35*AY301*BA301</f>
        <v>-3.3041452329060851E-6</v>
      </c>
      <c r="BA302" s="25">
        <f>BA301+BB302*$AY$41</f>
        <v>3.221662138993385E-2</v>
      </c>
      <c r="BB302" s="27">
        <f>$BA$35*AY301*BA301-$BA$36*BA301</f>
        <v>-1.3882914235711889E-2</v>
      </c>
      <c r="BC302" s="36"/>
      <c r="BD302" s="19">
        <f>BD301+$BE$41</f>
        <v>51.800000000000196</v>
      </c>
      <c r="BE302" s="25">
        <f>BE301+BF302*$BE$41</f>
        <v>0.57530760682640303</v>
      </c>
      <c r="BF302" s="26">
        <f>-$BG$35*BE301*BG301</f>
        <v>-1.4161498105269823E-3</v>
      </c>
      <c r="BG302" s="25">
        <f>BG301+BH302*$BE$41</f>
        <v>3.9922059299067961E-2</v>
      </c>
      <c r="BH302" s="27">
        <f>$BG$35*BE301*BG301-$BG$36*BG301</f>
        <v>-2.8199067510192181E-2</v>
      </c>
      <c r="BI302" s="74"/>
      <c r="BJ302" s="19">
        <f>BJ301+$BK$41</f>
        <v>119.13999999999936</v>
      </c>
      <c r="BK302" s="25">
        <f>BK301+BL302*$BK$41</f>
        <v>1.2027205095576126</v>
      </c>
      <c r="BL302" s="26">
        <f>-$BM$35*BK301*BM301</f>
        <v>-6.8509598104186721E-6</v>
      </c>
      <c r="BM302" s="25">
        <f>BM301+BN302*$BK$41</f>
        <v>9.6012820228598016E-5</v>
      </c>
      <c r="BN302" s="27">
        <f>$BM$35*BK301*BM301-$BM$36*BM301</f>
        <v>-7.9254455546604898E-5</v>
      </c>
      <c r="BO302" s="74"/>
      <c r="BP302" s="19">
        <f>BP301+$BK$41</f>
        <v>119.13999999999936</v>
      </c>
      <c r="BQ302" s="25">
        <f>BQ301+BR302*$BQ$41</f>
        <v>1.0068618323472307</v>
      </c>
      <c r="BR302" s="26">
        <f>-$BS$35*BQ301*BS301</f>
        <v>-0.17193881876393888</v>
      </c>
      <c r="BS302" s="25">
        <f>BS301+BT302*$BQ$41</f>
        <v>2.9792009789101574</v>
      </c>
      <c r="BT302" s="27">
        <f>$BS$35*BQ301*BS301-$BS$36*BS301</f>
        <v>-1.8872105000295867</v>
      </c>
      <c r="BU302" s="100"/>
      <c r="BV302" s="19">
        <f>BV301+$BK$41</f>
        <v>119.13999999999936</v>
      </c>
      <c r="BW302" s="25">
        <f>BW301+BX302*$BQ$41</f>
        <v>1.0068618323472307</v>
      </c>
      <c r="BX302" s="26">
        <f>-$BS$35*BW301*BY301</f>
        <v>-0.17193881876393888</v>
      </c>
      <c r="BY302" s="25">
        <f>BY301+BZ302*$BQ$41</f>
        <v>2.9792009789101574</v>
      </c>
      <c r="BZ302" s="27">
        <f>$BS$35*BW301*BY301-$BS$36*BY301</f>
        <v>-1.8872105000295867</v>
      </c>
      <c r="CA302" s="33"/>
      <c r="CB302" s="21">
        <f>CB301+$AA$41</f>
        <v>233.10000000000099</v>
      </c>
      <c r="CC302" s="64">
        <f>AC305</f>
        <v>3.8845262016533778E-19</v>
      </c>
      <c r="CD302" s="64">
        <f>AI305</f>
        <v>1.7435427858970068E-8</v>
      </c>
      <c r="CE302" s="64">
        <f>AO305</f>
        <v>4.8059685652118505E-5</v>
      </c>
      <c r="CF302" s="25">
        <f>AU305</f>
        <v>9.582007768760034E-4</v>
      </c>
      <c r="CG302" s="63">
        <f>BA305</f>
        <v>2.5748264031801322E-2</v>
      </c>
      <c r="CH302" s="63">
        <f>BG305</f>
        <v>2.6855835796474339E-2</v>
      </c>
      <c r="CI302" s="63">
        <f>BM305</f>
        <v>3.6556565967290314E-5</v>
      </c>
      <c r="CJ302" s="63">
        <f>BS305</f>
        <v>2.4764846792483697</v>
      </c>
      <c r="CK302" s="64">
        <f>SUM(CC302:CJ302)</f>
        <v>2.5301316135405685</v>
      </c>
      <c r="CL302" s="75">
        <f>P99</f>
        <v>44452</v>
      </c>
    </row>
    <row r="303" spans="2:90" x14ac:dyDescent="0.65">
      <c r="B303" s="45">
        <v>44157</v>
      </c>
      <c r="C303" s="39">
        <f t="shared" si="79"/>
        <v>2514</v>
      </c>
      <c r="D303" s="47">
        <v>130179</v>
      </c>
      <c r="E303" s="52">
        <f t="shared" si="80"/>
        <v>4.0024005979358179E-2</v>
      </c>
      <c r="F303" s="39">
        <f t="shared" si="81"/>
        <v>26856</v>
      </c>
      <c r="G303" s="47">
        <v>3252523</v>
      </c>
      <c r="H303" s="47">
        <f t="shared" si="82"/>
        <v>11</v>
      </c>
      <c r="I303" s="47">
        <v>1974</v>
      </c>
      <c r="J303" s="53">
        <f t="shared" si="83"/>
        <v>1.5163736086465559E-2</v>
      </c>
      <c r="Y303" s="48"/>
      <c r="Z303" s="51">
        <f>Z302+$AA$41</f>
        <v>234.00000000000099</v>
      </c>
      <c r="AA303" s="25">
        <f>AA302+AB303*$AA$41</f>
        <v>18.138706446752369</v>
      </c>
      <c r="AB303" s="26">
        <f>-$AC$35*AA302*AC302</f>
        <v>-1.9677425335548668E-19</v>
      </c>
      <c r="AC303" s="25">
        <f>AC302+AD303*$AA$41</f>
        <v>5.8788604732110384E-19</v>
      </c>
      <c r="AD303" s="27">
        <f>$AC$35*AA302*AC302-$AC$36*AC302</f>
        <v>-1.5037156577225907E-19</v>
      </c>
      <c r="AE303" s="33"/>
      <c r="AF303" s="51">
        <f>AF302+$AG$41</f>
        <v>96.200000000000202</v>
      </c>
      <c r="AG303" s="80">
        <f>AG302+AH303*$AG$41</f>
        <v>6.9270656565303428</v>
      </c>
      <c r="AH303" s="26">
        <f>-$AI$35*AG302*AI302</f>
        <v>-3.7227747062554771E-9</v>
      </c>
      <c r="AI303" s="25">
        <f>AI302+AJ303*$AG$41</f>
        <v>2.2518682286476458E-8</v>
      </c>
      <c r="AJ303" s="27">
        <f>$AI$35*AG302*AI302-$AI$36*AI302</f>
        <v>-8.3052971412522194E-9</v>
      </c>
      <c r="AK303" s="36"/>
      <c r="AL303" s="51">
        <f>AL302+$AM$41</f>
        <v>130</v>
      </c>
      <c r="AM303" s="25">
        <f>AM302+AN303*$AM$41</f>
        <v>29.289176624944048</v>
      </c>
      <c r="AN303" s="26">
        <f>-$AO$35*AM302*AO302</f>
        <v>-3.322682685794701E-5</v>
      </c>
      <c r="AO303" s="25">
        <f>AO302+AP303*$AM$41</f>
        <v>5.7579295512937077E-5</v>
      </c>
      <c r="AP303" s="27">
        <f>$AO$35*AM302*AO302-$AO$36*AO302</f>
        <v>-1.089027692478299E-5</v>
      </c>
      <c r="AQ303" s="5"/>
      <c r="AR303" s="51">
        <f>AR302+$AS$41</f>
        <v>62.400000000000162</v>
      </c>
      <c r="AS303" s="25">
        <f>AS302+AT303*$AS$41</f>
        <v>3.040614584029</v>
      </c>
      <c r="AT303" s="26">
        <f>-$AU$35*AS302*AU302</f>
        <v>-1.0020226334458864E-4</v>
      </c>
      <c r="AU303" s="25">
        <f>AU302+AV303*$AS$41</f>
        <v>1.1546361712538526E-3</v>
      </c>
      <c r="AV303" s="27">
        <f>$AU$35*AS302*AU302-$AU$36*AU302</f>
        <v>-4.7016145035834651E-4</v>
      </c>
      <c r="AW303" s="30"/>
      <c r="AX303" s="19">
        <f>AX302+$AS$41</f>
        <v>62.400000000000162</v>
      </c>
      <c r="AY303" s="25">
        <f>AY302+AZ303*$AY$41</f>
        <v>1.3207658334933867E-3</v>
      </c>
      <c r="AZ303" s="26">
        <f>-$BA$35*AY302*BA302</f>
        <v>-3.064923811484719E-6</v>
      </c>
      <c r="BA303" s="25">
        <f>BA302+BB303*$AY$41</f>
        <v>2.989757633614468E-2</v>
      </c>
      <c r="BB303" s="27">
        <f>$BA$35*AY302*BA302-$BA$36*BA302</f>
        <v>-1.2883583632162056E-2</v>
      </c>
      <c r="BC303" s="36"/>
      <c r="BD303" s="19">
        <f>BD302+$BE$41</f>
        <v>52.000000000000199</v>
      </c>
      <c r="BE303" s="25">
        <f>BE302+BF303*$BE$41</f>
        <v>0.57505955821093779</v>
      </c>
      <c r="BF303" s="26">
        <f>-$BG$35*BE302*BG302</f>
        <v>-1.240243077326141E-3</v>
      </c>
      <c r="BG303" s="25">
        <f>BG302+BH303*$BE$41</f>
        <v>3.498024020565435E-2</v>
      </c>
      <c r="BH303" s="27">
        <f>$BG$35*BE302*BG302-$BG$36*BG302</f>
        <v>-2.4709095467068034E-2</v>
      </c>
      <c r="BI303" s="74"/>
      <c r="BJ303" s="19">
        <f>BJ302+$BK$41</f>
        <v>119.59999999999935</v>
      </c>
      <c r="BK303" s="25">
        <f>BK302+BL303*$BK$41</f>
        <v>1.2027182254307005</v>
      </c>
      <c r="BL303" s="26">
        <f>-$BM$35*BK302*BM302</f>
        <v>-4.9654932869843223E-6</v>
      </c>
      <c r="BM303" s="25">
        <f>BM302+BN303*$BK$41</f>
        <v>6.958911389225999E-5</v>
      </c>
      <c r="BN303" s="27">
        <f>$BM$35*BK302*BM302-$BM$36*BM302</f>
        <v>-5.7442839861604392E-5</v>
      </c>
      <c r="BO303" s="74"/>
      <c r="BP303" s="19">
        <f>BP302+$BK$41</f>
        <v>119.59999999999935</v>
      </c>
      <c r="BQ303" s="25">
        <f>BQ302+BR303*$BQ$41</f>
        <v>0.99096372043748315</v>
      </c>
      <c r="BR303" s="26">
        <f>-$BS$35*BQ302*BS302</f>
        <v>-0.15898111909747567</v>
      </c>
      <c r="BS303" s="25">
        <f>BS302+BT303*$BQ$41</f>
        <v>2.8014510271907449</v>
      </c>
      <c r="BT303" s="27">
        <f>$BS$35*BQ302*BS302-$BS$36*BS302</f>
        <v>-1.7774995171941268</v>
      </c>
      <c r="BU303" s="100"/>
      <c r="BV303" s="19">
        <f>BV302+$BK$41</f>
        <v>119.59999999999935</v>
      </c>
      <c r="BW303" s="25">
        <f>BW302+BX303*$BQ$41</f>
        <v>0.99096372043748315</v>
      </c>
      <c r="BX303" s="26">
        <f>-$BS$35*BW302*BY302</f>
        <v>-0.15898111909747567</v>
      </c>
      <c r="BY303" s="25">
        <f>BY302+BZ303*$BQ$41</f>
        <v>2.8014510271907449</v>
      </c>
      <c r="BZ303" s="27">
        <f>$BS$35*BW302*BY302-$BS$36*BY302</f>
        <v>-1.7774995171941268</v>
      </c>
      <c r="CA303" s="33"/>
      <c r="CB303" s="21">
        <f>CB302+$AA$41</f>
        <v>234.00000000000099</v>
      </c>
      <c r="CC303" s="64">
        <f>AC306</f>
        <v>3.157624668701985E-19</v>
      </c>
      <c r="CD303" s="64">
        <f>AI306</f>
        <v>1.5341839220905145E-8</v>
      </c>
      <c r="CE303" s="64">
        <f>AO306</f>
        <v>4.3907440705380173E-5</v>
      </c>
      <c r="CF303" s="25">
        <f>AU306</f>
        <v>8.7289520282041763E-4</v>
      </c>
      <c r="CG303" s="63">
        <f>BA306</f>
        <v>2.3894829428578512E-2</v>
      </c>
      <c r="CH303" s="63">
        <f>BG306</f>
        <v>2.3531250955144963E-2</v>
      </c>
      <c r="CI303" s="63">
        <f>BM306</f>
        <v>2.6495822846728244E-5</v>
      </c>
      <c r="CJ303" s="63">
        <f>BS306</f>
        <v>2.3281479331843324</v>
      </c>
      <c r="CK303" s="64">
        <f>SUM(CC303:CJ303)</f>
        <v>2.3765173273762676</v>
      </c>
      <c r="CL303" s="36"/>
    </row>
    <row r="304" spans="2:90" x14ac:dyDescent="0.65">
      <c r="B304" s="45">
        <v>44158</v>
      </c>
      <c r="C304" s="39">
        <f t="shared" si="79"/>
        <v>2179</v>
      </c>
      <c r="D304" s="47">
        <v>132358</v>
      </c>
      <c r="E304" s="52">
        <f t="shared" si="80"/>
        <v>4.0418926701874455E-2</v>
      </c>
      <c r="F304" s="39">
        <f t="shared" si="81"/>
        <v>22131</v>
      </c>
      <c r="G304" s="47">
        <v>3274654</v>
      </c>
      <c r="H304" s="47">
        <f t="shared" si="82"/>
        <v>7</v>
      </c>
      <c r="I304" s="47">
        <v>1981</v>
      </c>
      <c r="J304" s="53">
        <f t="shared" si="83"/>
        <v>1.4966983484186827E-2</v>
      </c>
      <c r="Y304" s="48"/>
      <c r="Z304" s="51">
        <f>Z303+$AA$41</f>
        <v>234.900000000001</v>
      </c>
      <c r="AA304" s="25">
        <f>AA303+AB304*$AA$41</f>
        <v>18.138706446752369</v>
      </c>
      <c r="AB304" s="26">
        <f>-$AC$35*AA303*AC303</f>
        <v>-1.5995238654748612E-19</v>
      </c>
      <c r="AC304" s="25">
        <f>AC303+AD304*$AA$41</f>
        <v>4.7787642277112452E-19</v>
      </c>
      <c r="AD304" s="27">
        <f>$AC$35*AA303*AC303-$AC$36*AC303</f>
        <v>-1.2223291616664372E-19</v>
      </c>
      <c r="AE304" s="33"/>
      <c r="AF304" s="51">
        <f>AF303+$AG$41</f>
        <v>96.570000000000206</v>
      </c>
      <c r="AG304" s="80">
        <f>AG303+AH304*$AG$41</f>
        <v>6.9270656553183132</v>
      </c>
      <c r="AH304" s="26">
        <f>-$AI$35*AG303*AI303</f>
        <v>-3.2757562046363543E-9</v>
      </c>
      <c r="AI304" s="25">
        <f>AI303+AJ304*$AG$41</f>
        <v>1.9814713232573655E-8</v>
      </c>
      <c r="AJ304" s="27">
        <f>$AI$35*AG303*AI303-$AI$36*AI303</f>
        <v>-7.3080244700075803E-9</v>
      </c>
      <c r="AK304" s="36"/>
      <c r="AL304" s="51">
        <f>AL303+$AM$41</f>
        <v>130.5</v>
      </c>
      <c r="AM304" s="25">
        <f>AM303+AN304*$AM$41</f>
        <v>29.289161446892642</v>
      </c>
      <c r="AN304" s="26">
        <f>-$AO$35*AM303*AO303</f>
        <v>-3.0356102811928718E-5</v>
      </c>
      <c r="AO304" s="25">
        <f>AO303+AP304*$AM$41</f>
        <v>5.2604593489373463E-5</v>
      </c>
      <c r="AP304" s="27">
        <f>$AO$35*AM303*AO303-$AO$36*AO303</f>
        <v>-9.9494040471272302E-6</v>
      </c>
      <c r="AQ304" s="5"/>
      <c r="AR304" s="51">
        <f>AR303+$AS$41</f>
        <v>62.640000000000164</v>
      </c>
      <c r="AS304" s="25">
        <f>AS303+AT304*$AS$41</f>
        <v>3.0405926766146512</v>
      </c>
      <c r="AT304" s="26">
        <f>-$AU$35*AS303*AU303</f>
        <v>-9.1280893120608631E-5</v>
      </c>
      <c r="AU304" s="25">
        <f>AU303+AV304*$AS$41</f>
        <v>1.0518428791073825E-3</v>
      </c>
      <c r="AV304" s="27">
        <f>$AU$35*AS303*AU303-$AU$36*AU303</f>
        <v>-4.2830538394362508E-4</v>
      </c>
      <c r="AW304" s="30"/>
      <c r="AX304" s="19">
        <f>AX303+$AS$41</f>
        <v>62.640000000000164</v>
      </c>
      <c r="AY304" s="25">
        <f>AY303+AZ304*$AY$41</f>
        <v>1.3202540729360024E-3</v>
      </c>
      <c r="AZ304" s="26">
        <f>-$BA$35*AY303*BA303</f>
        <v>-2.8431142076909005E-6</v>
      </c>
      <c r="BA304" s="25">
        <f>BA303+BB304*$AY$41</f>
        <v>2.7745462600499649E-2</v>
      </c>
      <c r="BB304" s="27">
        <f>$BA$35*AY303*BA303-$BA$36*BA303</f>
        <v>-1.1956187420250182E-2</v>
      </c>
      <c r="BC304" s="36"/>
      <c r="BD304" s="19">
        <f>BD303+$BE$41</f>
        <v>52.200000000000202</v>
      </c>
      <c r="BE304" s="25">
        <f>BE303+BF304*$BE$41</f>
        <v>0.574842308418967</v>
      </c>
      <c r="BF304" s="26">
        <f>-$BG$35*BE303*BG303</f>
        <v>-1.0862489598539081E-3</v>
      </c>
      <c r="BG304" s="25">
        <f>BG303+BH304*$BE$41</f>
        <v>3.0650058770890068E-2</v>
      </c>
      <c r="BH304" s="27">
        <f>$BG$35*BE303*BG303-$BG$36*BG303</f>
        <v>-2.165090717382142E-2</v>
      </c>
      <c r="BI304" s="74"/>
      <c r="BJ304" s="19">
        <f>BJ303+$BK$41</f>
        <v>120.05999999999935</v>
      </c>
      <c r="BK304" s="25">
        <f>BK303+BL304*$BK$41</f>
        <v>1.2027165699219302</v>
      </c>
      <c r="BL304" s="26">
        <f>-$BM$35*BK303*BM303</f>
        <v>-3.5989321095011346E-6</v>
      </c>
      <c r="BM304" s="25">
        <f>BM303+BN304*$BK$41</f>
        <v>5.0437477608844772E-5</v>
      </c>
      <c r="BN304" s="27">
        <f>$BM$35*BK303*BM303-$BM$36*BM303</f>
        <v>-4.1633991920467855E-5</v>
      </c>
      <c r="BO304" s="74"/>
      <c r="BP304" s="19">
        <f>BP303+$BK$41</f>
        <v>120.05999999999935</v>
      </c>
      <c r="BQ304" s="25">
        <f>BQ303+BR304*$BQ$41</f>
        <v>0.97625019787508294</v>
      </c>
      <c r="BR304" s="26">
        <f>-$BS$35*BQ303*BS303</f>
        <v>-0.1471352256240025</v>
      </c>
      <c r="BS304" s="25">
        <f>BS303+BT304*$BQ$41</f>
        <v>2.6340702329857466</v>
      </c>
      <c r="BT304" s="27">
        <f>$BS$35*BQ303*BS303-$BS$36*BS303</f>
        <v>-1.6738079420499816</v>
      </c>
      <c r="BU304" s="100"/>
      <c r="BV304" s="19">
        <f>BV303+$BK$41</f>
        <v>120.05999999999935</v>
      </c>
      <c r="BW304" s="25">
        <f>BW303+BX304*$BQ$41</f>
        <v>0.97625019787508294</v>
      </c>
      <c r="BX304" s="26">
        <f>-$BS$35*BW303*BY303</f>
        <v>-0.1471352256240025</v>
      </c>
      <c r="BY304" s="25">
        <f>BY303+BZ304*$BQ$41</f>
        <v>2.6340702329857466</v>
      </c>
      <c r="BZ304" s="27">
        <f>$BS$35*BW303*BY303-$BS$36*BY303</f>
        <v>-1.6738079420499816</v>
      </c>
      <c r="CA304" s="33"/>
      <c r="CB304" s="21">
        <f>CB303+$AA$41</f>
        <v>234.900000000001</v>
      </c>
      <c r="CC304" s="64">
        <f>AC307</f>
        <v>2.5667463754399495E-19</v>
      </c>
      <c r="CD304" s="64">
        <f>AI307</f>
        <v>1.3499641797265116E-8</v>
      </c>
      <c r="CE304" s="64">
        <f>AO307</f>
        <v>4.0113935048463076E-5</v>
      </c>
      <c r="CF304" s="25">
        <f>AU307</f>
        <v>7.9518401425803377E-4</v>
      </c>
      <c r="CG304" s="63">
        <f>BA307</f>
        <v>2.2174810278627867E-2</v>
      </c>
      <c r="CH304" s="63">
        <f>BG307</f>
        <v>2.0618186607522879E-2</v>
      </c>
      <c r="CI304" s="63">
        <f>BM307</f>
        <v>1.9203899302015789E-5</v>
      </c>
      <c r="CJ304" s="63">
        <f>BS307</f>
        <v>2.1885403749082326</v>
      </c>
      <c r="CK304" s="64">
        <f>SUM(CC304:CJ304)</f>
        <v>2.2321878871426337</v>
      </c>
      <c r="CL304" s="36"/>
    </row>
    <row r="305" spans="2:90" x14ac:dyDescent="0.65">
      <c r="B305" s="45">
        <v>44159</v>
      </c>
      <c r="C305" s="39">
        <f t="shared" si="79"/>
        <v>1571</v>
      </c>
      <c r="D305" s="47">
        <v>133929</v>
      </c>
      <c r="E305" s="52">
        <f t="shared" si="80"/>
        <v>4.0753449980418847E-2</v>
      </c>
      <c r="F305" s="39">
        <f t="shared" si="81"/>
        <v>11669</v>
      </c>
      <c r="G305" s="47">
        <v>3286323</v>
      </c>
      <c r="H305" s="47">
        <f t="shared" si="82"/>
        <v>8</v>
      </c>
      <c r="I305" s="47">
        <v>1989</v>
      </c>
      <c r="J305" s="53">
        <f t="shared" si="83"/>
        <v>1.4851152476312076E-2</v>
      </c>
      <c r="Y305" s="48"/>
      <c r="Z305" s="51">
        <f>Z304+$AA$41</f>
        <v>235.80000000000101</v>
      </c>
      <c r="AA305" s="25">
        <f>AA304+AB305*$AA$41</f>
        <v>18.138706446752369</v>
      </c>
      <c r="AB305" s="26">
        <f>-$AC$35*AA304*AC304</f>
        <v>-1.3002090225704336E-19</v>
      </c>
      <c r="AC305" s="25">
        <f>AC304+AD305*$AA$41</f>
        <v>3.8845262016533778E-19</v>
      </c>
      <c r="AD305" s="27">
        <f>$AC$35*AA304*AC304-$AC$36*AC304</f>
        <v>-9.9359780673096392E-20</v>
      </c>
      <c r="AE305" s="33"/>
      <c r="AF305" s="51">
        <f>AF304+$AG$41</f>
        <v>96.940000000000211</v>
      </c>
      <c r="AG305" s="80">
        <f>AG304+AH305*$AG$41</f>
        <v>6.9270656542518196</v>
      </c>
      <c r="AH305" s="26">
        <f>-$AI$35*AG304*AI304</f>
        <v>-2.882414209570188E-9</v>
      </c>
      <c r="AI305" s="25">
        <f>AI304+AJ305*$AG$41</f>
        <v>1.7435427858970068E-8</v>
      </c>
      <c r="AJ305" s="27">
        <f>$AI$35*AG304*AI304-$AI$36*AI304</f>
        <v>-6.4305010097394301E-9</v>
      </c>
      <c r="AK305" s="36"/>
      <c r="AL305" s="51">
        <f>AL304+$AM$41</f>
        <v>131</v>
      </c>
      <c r="AM305" s="25">
        <f>AM304+AN305*$AM$41</f>
        <v>29.289147580192758</v>
      </c>
      <c r="AN305" s="26">
        <f>-$AO$35*AM304*AO304</f>
        <v>-2.7733399768051504E-5</v>
      </c>
      <c r="AO305" s="25">
        <f>AO304+AP305*$AM$41</f>
        <v>4.8059685652118505E-5</v>
      </c>
      <c r="AP305" s="27">
        <f>$AO$35*AM304*AO304-$AO$36*AO304</f>
        <v>-9.0898156745099203E-6</v>
      </c>
      <c r="AQ305" s="5"/>
      <c r="AR305" s="51">
        <f>AR304+$AS$41</f>
        <v>62.880000000000166</v>
      </c>
      <c r="AS305" s="25">
        <f>AS304+AT305*$AS$41</f>
        <v>3.0405727196859389</v>
      </c>
      <c r="AT305" s="26">
        <f>-$AU$35*AS304*AU304</f>
        <v>-8.3153869634242596E-5</v>
      </c>
      <c r="AU305" s="25">
        <f>AU304+AV305*$AS$41</f>
        <v>9.582007768760034E-4</v>
      </c>
      <c r="AV305" s="27">
        <f>$AU$35*AS304*AU304-$AU$36*AU304</f>
        <v>-3.9017542596407953E-4</v>
      </c>
      <c r="AW305" s="30"/>
      <c r="AX305" s="19">
        <f>AX304+$AS$41</f>
        <v>62.880000000000166</v>
      </c>
      <c r="AY305" s="25">
        <f>AY304+AZ305*$AY$41</f>
        <v>1.3197793343983531E-3</v>
      </c>
      <c r="AZ305" s="26">
        <f>-$BA$35*AY304*BA304</f>
        <v>-2.6374363202738292E-6</v>
      </c>
      <c r="BA305" s="25">
        <f>BA304+BB305*$AY$41</f>
        <v>2.5748264031801322E-2</v>
      </c>
      <c r="BB305" s="27">
        <f>$BA$35*AY304*BA304-$BA$36*BA304</f>
        <v>-1.1095547603879588E-2</v>
      </c>
      <c r="BC305" s="36"/>
      <c r="BD305" s="19">
        <f>BD304+$BE$41</f>
        <v>52.400000000000205</v>
      </c>
      <c r="BE305" s="25">
        <f>BE304+BF305*$BE$41</f>
        <v>0.57465202375316704</v>
      </c>
      <c r="BF305" s="26">
        <f>-$BG$35*BE304*BG304</f>
        <v>-9.514233289999144E-4</v>
      </c>
      <c r="BG305" s="25">
        <f>BG304+BH305*$BE$41</f>
        <v>2.6855835796474339E-2</v>
      </c>
      <c r="BH305" s="27">
        <f>$BG$35*BE304*BG304-$BG$36*BG304</f>
        <v>-1.8971114872078632E-2</v>
      </c>
      <c r="BI305" s="74"/>
      <c r="BJ305" s="19">
        <f>BJ304+$BK$41</f>
        <v>120.51999999999934</v>
      </c>
      <c r="BK305" s="25">
        <f>BK304+BL305*$BK$41</f>
        <v>1.2027153700277666</v>
      </c>
      <c r="BL305" s="26">
        <f>-$BM$35*BK304*BM304</f>
        <v>-2.6084655728046294E-6</v>
      </c>
      <c r="BM305" s="25">
        <f>BM304+BN305*$BK$41</f>
        <v>3.6556565967290314E-5</v>
      </c>
      <c r="BN305" s="27">
        <f>$BM$35*BK304*BM304-$BM$36*BM304</f>
        <v>-3.0175894872944475E-5</v>
      </c>
      <c r="BO305" s="74"/>
      <c r="BP305" s="19">
        <f>BP304+$BK$41</f>
        <v>120.51999999999934</v>
      </c>
      <c r="BQ305" s="25">
        <f>BQ304+BR305*$BQ$41</f>
        <v>0.96262118646838613</v>
      </c>
      <c r="BR305" s="26">
        <f>-$BS$35*BQ304*BS304</f>
        <v>-0.13629011406696764</v>
      </c>
      <c r="BS305" s="25">
        <f>BS304+BT305*$BQ$41</f>
        <v>2.4764846792483697</v>
      </c>
      <c r="BT305" s="27">
        <f>$BS$35*BQ304*BS304-$BS$36*BS304</f>
        <v>-1.5758555373737677</v>
      </c>
      <c r="BU305" s="100"/>
      <c r="BV305" s="19">
        <f>BV304+$BK$41</f>
        <v>120.51999999999934</v>
      </c>
      <c r="BW305" s="25">
        <f>BW304+BX305*$BQ$41</f>
        <v>0.96262118646838613</v>
      </c>
      <c r="BX305" s="26">
        <f>-$BS$35*BW304*BY304</f>
        <v>-0.13629011406696764</v>
      </c>
      <c r="BY305" s="25">
        <f>BY304+BZ305*$BQ$41</f>
        <v>2.4764846792483697</v>
      </c>
      <c r="BZ305" s="27">
        <f>$BS$35*BW304*BY304-$BS$36*BY304</f>
        <v>-1.5758555373737677</v>
      </c>
      <c r="CA305" s="33"/>
      <c r="CB305" s="21">
        <f>CB304+$AA$41</f>
        <v>235.80000000000101</v>
      </c>
      <c r="CC305" s="64">
        <f>AC308</f>
        <v>2.0864376381193983E-19</v>
      </c>
      <c r="CD305" s="64">
        <f>AI308</f>
        <v>1.1878649360685101E-8</v>
      </c>
      <c r="CE305" s="64">
        <f>AO308</f>
        <v>3.664817570216473E-5</v>
      </c>
      <c r="CF305" s="25">
        <f>AU308</f>
        <v>7.2439113281444099E-4</v>
      </c>
      <c r="CG305" s="63">
        <f>BA308</f>
        <v>2.0578602980081535E-2</v>
      </c>
      <c r="CH305" s="63">
        <f>BG308</f>
        <v>1.8065714176574439E-2</v>
      </c>
      <c r="CI305" s="63">
        <f>BM308</f>
        <v>1.3918788036566189E-5</v>
      </c>
      <c r="CJ305" s="63">
        <f>BS308</f>
        <v>2.0571684266680403</v>
      </c>
      <c r="CK305" s="64">
        <f>SUM(CC305:CJ305)</f>
        <v>2.0965877137998987</v>
      </c>
      <c r="CL305" s="75">
        <f>P100</f>
        <v>44459</v>
      </c>
    </row>
    <row r="306" spans="2:90" x14ac:dyDescent="0.65">
      <c r="B306" s="45">
        <v>44160</v>
      </c>
      <c r="C306" s="39">
        <f t="shared" si="79"/>
        <v>1471</v>
      </c>
      <c r="D306" s="47">
        <v>135400</v>
      </c>
      <c r="E306" s="52">
        <f t="shared" si="80"/>
        <v>4.0643670873916966E-2</v>
      </c>
      <c r="F306" s="39">
        <f t="shared" si="81"/>
        <v>45069</v>
      </c>
      <c r="G306" s="47">
        <v>3331392</v>
      </c>
      <c r="H306" s="47">
        <f t="shared" si="82"/>
        <v>12</v>
      </c>
      <c r="I306" s="47">
        <v>2001</v>
      </c>
      <c r="J306" s="53">
        <f t="shared" si="83"/>
        <v>1.4778434268833088E-2</v>
      </c>
      <c r="Y306" s="48"/>
      <c r="Z306" s="51">
        <f>Z305+$AA$41</f>
        <v>236.70000000000101</v>
      </c>
      <c r="AA306" s="25">
        <f>AA305+AB306*$AA$41</f>
        <v>18.138706446752369</v>
      </c>
      <c r="AB306" s="26">
        <f>-$AC$35*AA305*AC305</f>
        <v>-1.0569042068476293E-19</v>
      </c>
      <c r="AC306" s="25">
        <f>AC305+AD306*$AA$41</f>
        <v>3.157624668701985E-19</v>
      </c>
      <c r="AD306" s="27">
        <f>$AC$35*AA305*AC305-$AC$36*AC305</f>
        <v>-8.0766836994599202E-20</v>
      </c>
      <c r="AE306" s="33"/>
      <c r="AF306" s="51">
        <f>AF305+$AG$41</f>
        <v>97.310000000000215</v>
      </c>
      <c r="AG306" s="80">
        <f>AG305+AH306*$AG$41</f>
        <v>6.9270656533133872</v>
      </c>
      <c r="AH306" s="26">
        <f>-$AI$35*AG305*AI305</f>
        <v>-2.5363034232701948E-9</v>
      </c>
      <c r="AI306" s="25">
        <f>AI305+AJ306*$AG$41</f>
        <v>1.5341839220905145E-8</v>
      </c>
      <c r="AJ306" s="27">
        <f>$AI$35*AG305*AI305-$AI$36*AI305</f>
        <v>-5.6583476704457368E-9</v>
      </c>
      <c r="AK306" s="36"/>
      <c r="AL306" s="51">
        <f>AL305+$AM$41</f>
        <v>131.5</v>
      </c>
      <c r="AM306" s="25">
        <f>AM305+AN306*$AM$41</f>
        <v>29.289134911547727</v>
      </c>
      <c r="AN306" s="26">
        <f>-$AO$35*AM305*AO305</f>
        <v>-2.533729006300628E-5</v>
      </c>
      <c r="AO306" s="25">
        <f>AO305+AP306*$AM$41</f>
        <v>4.3907440705380173E-5</v>
      </c>
      <c r="AP306" s="27">
        <f>$AO$35*AM305*AO305-$AO$36*AO305</f>
        <v>-8.3044898934766698E-6</v>
      </c>
      <c r="AQ306" s="5"/>
      <c r="AR306" s="51">
        <f>AR305+$AS$41</f>
        <v>63.120000000000168</v>
      </c>
      <c r="AS306" s="25">
        <f>AS305+AT306*$AS$41</f>
        <v>3.040554539576092</v>
      </c>
      <c r="AT306" s="26">
        <f>-$AU$35*AS305*AU305</f>
        <v>-7.5750457695927286E-5</v>
      </c>
      <c r="AU306" s="25">
        <f>AU305+AV306*$AS$41</f>
        <v>8.7289520282041763E-4</v>
      </c>
      <c r="AV306" s="27">
        <f>$AU$35*AS305*AU305-$AU$36*AU305</f>
        <v>-3.5543989189827424E-4</v>
      </c>
      <c r="AW306" s="30"/>
      <c r="AX306" s="19">
        <f>AX305+$AS$41</f>
        <v>63.120000000000168</v>
      </c>
      <c r="AY306" s="25">
        <f>AY305+AZ306*$AY$41</f>
        <v>1.3193389273314683E-3</v>
      </c>
      <c r="AZ306" s="26">
        <f>-$BA$35*AY305*BA305</f>
        <v>-2.4467059271378735E-6</v>
      </c>
      <c r="BA306" s="25">
        <f>BA305+BB306*$AY$41</f>
        <v>2.3894829428578512E-2</v>
      </c>
      <c r="BB306" s="27">
        <f>$BA$35*AY305*BA305-$BA$36*BA305</f>
        <v>-1.0296858906793391E-2</v>
      </c>
      <c r="BC306" s="36"/>
      <c r="BD306" s="19">
        <f>BD305+$BE$41</f>
        <v>52.600000000000207</v>
      </c>
      <c r="BE306" s="25">
        <f>BE305+BF306*$BE$41</f>
        <v>0.57448534994095479</v>
      </c>
      <c r="BF306" s="26">
        <f>-$BG$35*BE305*BG305</f>
        <v>-8.3336906106144316E-4</v>
      </c>
      <c r="BG306" s="25">
        <f>BG305+BH306*$BE$41</f>
        <v>2.3531250955144963E-2</v>
      </c>
      <c r="BH306" s="27">
        <f>$BG$35*BE305*BG305-$BG$36*BG305</f>
        <v>-1.6622924206646877E-2</v>
      </c>
      <c r="BI306" s="74"/>
      <c r="BJ306" s="19">
        <f>BJ305+$BK$41</f>
        <v>120.97999999999934</v>
      </c>
      <c r="BK306" s="25">
        <f>BK305+BL306*$BK$41</f>
        <v>1.2027145003576629</v>
      </c>
      <c r="BL306" s="26">
        <f>-$BM$35*BK305*BM305</f>
        <v>-1.8905871818646431E-6</v>
      </c>
      <c r="BM306" s="25">
        <f>BM305+BN306*$BK$41</f>
        <v>2.6495822846728244E-5</v>
      </c>
      <c r="BN306" s="27">
        <f>$BM$35*BK305*BM305-$BM$36*BM305</f>
        <v>-2.187118069687406E-5</v>
      </c>
      <c r="BO306" s="74"/>
      <c r="BP306" s="19">
        <f>BP305+$BK$41</f>
        <v>120.97999999999934</v>
      </c>
      <c r="BQ306" s="25">
        <f>BQ305+BR306*$BQ$41</f>
        <v>0.94998642838127922</v>
      </c>
      <c r="BR306" s="26">
        <f>-$BS$35*BQ305*BS305</f>
        <v>-0.12634758087106884</v>
      </c>
      <c r="BS306" s="25">
        <f>BS305+BT306*$BQ$41</f>
        <v>2.3281479331843324</v>
      </c>
      <c r="BT306" s="27">
        <f>$BS$35*BQ305*BS305-$BS$36*BS305</f>
        <v>-1.4833674606403715</v>
      </c>
      <c r="BU306" s="100"/>
      <c r="BV306" s="19">
        <f>BV305+$BK$41</f>
        <v>120.97999999999934</v>
      </c>
      <c r="BW306" s="25">
        <f>BW305+BX306*$BQ$41</f>
        <v>0.94998642838127922</v>
      </c>
      <c r="BX306" s="26">
        <f>-$BS$35*BW305*BY305</f>
        <v>-0.12634758087106884</v>
      </c>
      <c r="BY306" s="25">
        <f>BY305+BZ306*$BQ$41</f>
        <v>2.3281479331843324</v>
      </c>
      <c r="BZ306" s="27">
        <f>$BS$35*BW305*BY305-$BS$36*BY305</f>
        <v>-1.4833674606403715</v>
      </c>
      <c r="CA306" s="33"/>
      <c r="CB306" s="21">
        <f>CB305+$AA$41</f>
        <v>236.70000000000101</v>
      </c>
      <c r="CC306" s="64">
        <f>AC309</f>
        <v>1.6960078562554104E-19</v>
      </c>
      <c r="CD306" s="64">
        <f>AI309</f>
        <v>1.0452300346353267E-8</v>
      </c>
      <c r="CE306" s="64">
        <f>AO309</f>
        <v>3.3481847162806777E-5</v>
      </c>
      <c r="CF306" s="25">
        <f>AU309</f>
        <v>6.5990066407617582E-4</v>
      </c>
      <c r="CG306" s="63">
        <f>BA309</f>
        <v>1.9097295221430676E-2</v>
      </c>
      <c r="CH306" s="63">
        <f>BG309</f>
        <v>1.5829205566811191E-2</v>
      </c>
      <c r="CI306" s="63">
        <f>BM309</f>
        <v>1.0088193806092728E-5</v>
      </c>
      <c r="CJ306" s="63">
        <f>BS309</f>
        <v>1.9335637092965676</v>
      </c>
      <c r="CK306" s="64">
        <f>SUM(CC306:CJ306)</f>
        <v>1.9691936912421548</v>
      </c>
      <c r="CL306" s="36"/>
    </row>
    <row r="307" spans="2:90" x14ac:dyDescent="0.65">
      <c r="B307" s="45">
        <v>44161</v>
      </c>
      <c r="C307" s="39">
        <f t="shared" si="79"/>
        <v>1861</v>
      </c>
      <c r="D307" s="47">
        <v>137261</v>
      </c>
      <c r="E307" s="52">
        <f t="shared" si="80"/>
        <v>4.0681220238033493E-2</v>
      </c>
      <c r="F307" s="39">
        <f t="shared" si="81"/>
        <v>42671</v>
      </c>
      <c r="G307" s="47">
        <v>3374063</v>
      </c>
      <c r="H307" s="47">
        <f t="shared" si="82"/>
        <v>21</v>
      </c>
      <c r="I307" s="47">
        <v>2022</v>
      </c>
      <c r="J307" s="53">
        <f t="shared" si="83"/>
        <v>1.4731059805771487E-2</v>
      </c>
      <c r="Y307" s="48"/>
      <c r="Z307" s="51">
        <f>Z306+$AA$41</f>
        <v>237.60000000000102</v>
      </c>
      <c r="AA307" s="25">
        <f>AA306+AB307*$AA$41</f>
        <v>18.138706446752369</v>
      </c>
      <c r="AB307" s="26">
        <f>-$AC$35*AA306*AC306</f>
        <v>-8.5912840401913515E-20</v>
      </c>
      <c r="AC307" s="25">
        <f>AC306+AD307*$AA$41</f>
        <v>2.5667463754399495E-19</v>
      </c>
      <c r="AD307" s="27">
        <f>$AC$35*AA306*AC306-$AC$36*AC306</f>
        <v>-6.5653143695781747E-20</v>
      </c>
      <c r="AE307" s="33"/>
      <c r="AF307" s="51">
        <f>AF306+$AG$41</f>
        <v>97.68000000000022</v>
      </c>
      <c r="AG307" s="80">
        <f>AG306+AH307*$AG$41</f>
        <v>6.9270656524876388</v>
      </c>
      <c r="AH307" s="26">
        <f>-$AI$35*AG306*AI306</f>
        <v>-2.2317524780415533E-9</v>
      </c>
      <c r="AI307" s="25">
        <f>AI306+AJ307*$AG$41</f>
        <v>1.3499641797265116E-8</v>
      </c>
      <c r="AJ307" s="27">
        <f>$AI$35*AG306*AI306-$AI$36*AI306</f>
        <v>-4.9789119557838639E-9</v>
      </c>
      <c r="AK307" s="30"/>
      <c r="AL307" s="51">
        <f>AL306+$AM$41</f>
        <v>132</v>
      </c>
      <c r="AM307" s="25">
        <f>AM306+AN307*$AM$41</f>
        <v>29.289123337449137</v>
      </c>
      <c r="AN307" s="26">
        <f>-$AO$35*AM306*AO306</f>
        <v>-2.3148197179931921E-5</v>
      </c>
      <c r="AO307" s="25">
        <f>AO306+AP307*$AM$41</f>
        <v>4.0113935048463076E-5</v>
      </c>
      <c r="AP307" s="27">
        <f>$AO$35*AM306*AO306-$AO$36*AO306</f>
        <v>-7.5870113138341981E-6</v>
      </c>
      <c r="AQ307" s="5"/>
      <c r="AR307" s="51">
        <f>AR306+$AS$41</f>
        <v>63.36000000000017</v>
      </c>
      <c r="AS307" s="25">
        <f>AS306+AT307*$AS$41</f>
        <v>3.0405379780827499</v>
      </c>
      <c r="AT307" s="26">
        <f>-$AU$35*AS306*AU306</f>
        <v>-6.9006222259255173E-5</v>
      </c>
      <c r="AU307" s="25">
        <f>AU306+AV307*$AS$41</f>
        <v>7.9518401425803377E-4</v>
      </c>
      <c r="AV307" s="27">
        <f>$AU$35*AS306*AU306-$AU$36*AU306</f>
        <v>-3.2379661900993272E-4</v>
      </c>
      <c r="AW307" s="30"/>
      <c r="AX307" s="19">
        <f>AX306+$AS$41</f>
        <v>63.36000000000017</v>
      </c>
      <c r="AY307" s="25">
        <f>AY306+AZ307*$AY$41</f>
        <v>1.3189303584244616E-3</v>
      </c>
      <c r="AZ307" s="26">
        <f>-$BA$35*AY306*BA306</f>
        <v>-2.2698272611489808E-6</v>
      </c>
      <c r="BA307" s="25">
        <f>BA306+BB307*$AY$41</f>
        <v>2.2174810278627867E-2</v>
      </c>
      <c r="BB307" s="27">
        <f>$BA$35*AY306*BA306-$BA$36*BA306</f>
        <v>-9.5556619441702559E-3</v>
      </c>
      <c r="BC307" s="36"/>
      <c r="BD307" s="19">
        <f>BD306+$BE$41</f>
        <v>52.80000000000021</v>
      </c>
      <c r="BE307" s="25">
        <f>BE306+BF307*$BE$41</f>
        <v>0.57433935166440808</v>
      </c>
      <c r="BF307" s="26">
        <f>-$BG$35*BE306*BG306</f>
        <v>-7.2999138273380356E-4</v>
      </c>
      <c r="BG307" s="25">
        <f>BG306+BH307*$BE$41</f>
        <v>2.0618186607522879E-2</v>
      </c>
      <c r="BH307" s="27">
        <f>$BG$35*BE306*BG306-$BG$36*BG306</f>
        <v>-1.4565321738110423E-2</v>
      </c>
      <c r="BI307" s="74"/>
      <c r="BJ307" s="19">
        <f>BJ306+$BK$41</f>
        <v>121.43999999999933</v>
      </c>
      <c r="BK307" s="25">
        <f>BK306+BL307*$BK$41</f>
        <v>1.2027138700301765</v>
      </c>
      <c r="BL307" s="26">
        <f>-$BM$35*BK306*BM306</f>
        <v>-1.37027714447672E-6</v>
      </c>
      <c r="BM307" s="25">
        <f>BM306+BN307*$BK$41</f>
        <v>1.9203899302015789E-5</v>
      </c>
      <c r="BN307" s="27">
        <f>$BM$35*BK306*BM306-$BM$36*BM306</f>
        <v>-1.5852007705896641E-5</v>
      </c>
      <c r="BO307" s="74"/>
      <c r="BP307" s="19">
        <f>BP306+$BK$41</f>
        <v>121.43999999999933</v>
      </c>
      <c r="BQ307" s="25">
        <f>BQ306+BR307*$BQ$41</f>
        <v>0.93826437100039728</v>
      </c>
      <c r="BR307" s="26">
        <f>-$BS$35*BQ306*BS306</f>
        <v>-0.11722057380881917</v>
      </c>
      <c r="BS307" s="25">
        <f>BS306+BT307*$BQ$41</f>
        <v>2.1885403749082326</v>
      </c>
      <c r="BT307" s="27">
        <f>$BS$35*BQ306*BS306-$BS$36*BS306</f>
        <v>-1.396075582760997</v>
      </c>
      <c r="BU307" s="100"/>
      <c r="BV307" s="19">
        <f>BV306+$BK$41</f>
        <v>121.43999999999933</v>
      </c>
      <c r="BW307" s="25">
        <f>BW306+BX307*$BQ$41</f>
        <v>0.93826437100039728</v>
      </c>
      <c r="BX307" s="26">
        <f>-$BS$35*BW306*BY306</f>
        <v>-0.11722057380881917</v>
      </c>
      <c r="BY307" s="25">
        <f>BY306+BZ307*$BQ$41</f>
        <v>2.1885403749082326</v>
      </c>
      <c r="BZ307" s="27">
        <f>$BS$35*BW306*BY306-$BS$36*BY306</f>
        <v>-1.396075582760997</v>
      </c>
      <c r="CA307" s="33"/>
      <c r="CB307" s="21">
        <f>CB306+$AA$41</f>
        <v>237.60000000000102</v>
      </c>
      <c r="CC307" s="64">
        <f>AC310</f>
        <v>1.3786382089391093E-19</v>
      </c>
      <c r="CD307" s="64">
        <f>AI310</f>
        <v>9.1972226144958648E-9</v>
      </c>
      <c r="CE307" s="64">
        <f>AO310</f>
        <v>3.058908011843664E-5</v>
      </c>
      <c r="CF307" s="25">
        <f>AU310</f>
        <v>6.0115154054992065E-4</v>
      </c>
      <c r="CG307" s="63">
        <f>BA310</f>
        <v>1.7722616221150872E-2</v>
      </c>
      <c r="CH307" s="63">
        <f>BG310</f>
        <v>1.3869554251621275E-2</v>
      </c>
      <c r="CI307" s="63">
        <f>BM310</f>
        <v>7.3118186067820375E-6</v>
      </c>
      <c r="CJ307" s="63">
        <f>BS310</f>
        <v>1.8172821477418093</v>
      </c>
      <c r="CK307" s="64">
        <f>SUM(CC307:CJ307)</f>
        <v>1.8495133798510792</v>
      </c>
      <c r="CL307" s="36"/>
    </row>
    <row r="308" spans="2:90" x14ac:dyDescent="0.65">
      <c r="B308" s="45">
        <v>44162</v>
      </c>
      <c r="C308" s="39">
        <f t="shared" si="79"/>
        <v>2230</v>
      </c>
      <c r="D308" s="47">
        <v>139491</v>
      </c>
      <c r="E308" s="52">
        <f t="shared" si="80"/>
        <v>4.0804500193066008E-2</v>
      </c>
      <c r="F308" s="39">
        <f t="shared" si="81"/>
        <v>44457</v>
      </c>
      <c r="G308" s="47">
        <v>3418520</v>
      </c>
      <c r="H308" s="47">
        <f t="shared" si="82"/>
        <v>29</v>
      </c>
      <c r="I308" s="47">
        <v>2051</v>
      </c>
      <c r="J308" s="53">
        <f t="shared" si="83"/>
        <v>1.470345757073933E-2</v>
      </c>
      <c r="Y308" s="48"/>
      <c r="Z308" s="51">
        <f>Z307+$AA$41</f>
        <v>238.50000000000102</v>
      </c>
      <c r="AA308" s="25">
        <f>AA307+AB308*$AA$41</f>
        <v>18.138706446752369</v>
      </c>
      <c r="AB308" s="26">
        <f>-$AC$35*AA307*AC307</f>
        <v>-6.9836188541056338E-20</v>
      </c>
      <c r="AC308" s="25">
        <f>AC307+AD308*$AA$41</f>
        <v>2.0864376381193983E-19</v>
      </c>
      <c r="AD308" s="27">
        <f>$AC$35*AA307*AC307-$AC$36*AC307</f>
        <v>-5.336763748006124E-20</v>
      </c>
      <c r="AE308" s="33"/>
      <c r="AF308" s="51">
        <f>AF307+$AG$41</f>
        <v>98.050000000000225</v>
      </c>
      <c r="AG308" s="80">
        <f>AG307+AH308*$AG$41</f>
        <v>6.9270656517610432</v>
      </c>
      <c r="AH308" s="26">
        <f>-$AI$35*AG307*AI307</f>
        <v>-1.9637710053091554E-9</v>
      </c>
      <c r="AI308" s="25">
        <f>AI307+AJ308*$AG$41</f>
        <v>1.1878649360685101E-8</v>
      </c>
      <c r="AJ308" s="27">
        <f>$AI$35*AG307*AI307-$AI$36*AI307</f>
        <v>-4.3810606394054483E-9</v>
      </c>
      <c r="AK308" s="30"/>
      <c r="AL308" s="51">
        <f>AL307+$AM$41</f>
        <v>132.5</v>
      </c>
      <c r="AM308" s="25">
        <f>AM307+AN308*$AM$41</f>
        <v>29.289112763331218</v>
      </c>
      <c r="AN308" s="26">
        <f>-$AO$35*AM307*AO307</f>
        <v>-2.1148235841327456E-5</v>
      </c>
      <c r="AO308" s="25">
        <f>AO307+AP308*$AM$41</f>
        <v>3.664817570216473E-5</v>
      </c>
      <c r="AP308" s="27">
        <f>$AO$35*AM307*AO307-$AO$36*AO307</f>
        <v>-6.931518692596695E-6</v>
      </c>
      <c r="AQ308" s="5"/>
      <c r="AR308" s="51">
        <f>AR307+$AS$41</f>
        <v>63.600000000000172</v>
      </c>
      <c r="AS308" s="25">
        <f>AS307+AT308*$AS$41</f>
        <v>3.0405228910906539</v>
      </c>
      <c r="AT308" s="26">
        <f>-$AU$35*AS307*AU307</f>
        <v>-6.2862467067812007E-5</v>
      </c>
      <c r="AU308" s="25">
        <f>AU307+AV308*$AS$41</f>
        <v>7.2439113281444099E-4</v>
      </c>
      <c r="AV308" s="27">
        <f>$AU$35*AS307*AU307-$AU$36*AU307</f>
        <v>-2.9497033934830318E-4</v>
      </c>
      <c r="AW308" s="30"/>
      <c r="AX308" s="19">
        <f>AX307+$AS$41</f>
        <v>63.600000000000172</v>
      </c>
      <c r="AY308" s="25">
        <f>AY307+AZ308*$AY$41</f>
        <v>1.3185513169095861E-3</v>
      </c>
      <c r="AZ308" s="26">
        <f>-$BA$35*AY307*BA307</f>
        <v>-2.1057861937525261E-6</v>
      </c>
      <c r="BA308" s="25">
        <f>BA307+BB308*$AY$41</f>
        <v>2.0578602980081535E-2</v>
      </c>
      <c r="BB308" s="27">
        <f>$BA$35*AY307*BA307-$BA$36*BA307</f>
        <v>-8.8678183252573935E-3</v>
      </c>
      <c r="BC308" s="36"/>
      <c r="BD308" s="19">
        <f>BD307+$BE$41</f>
        <v>53.000000000000213</v>
      </c>
      <c r="BE308" s="25">
        <f>BE307+BF308*$BE$41</f>
        <v>0.57421145983637856</v>
      </c>
      <c r="BF308" s="26">
        <f>-$BG$35*BE307*BG307</f>
        <v>-6.3945914014766549E-4</v>
      </c>
      <c r="BG308" s="25">
        <f>BG307+BH308*$BE$41</f>
        <v>1.8065714176574439E-2</v>
      </c>
      <c r="BH308" s="27">
        <f>$BG$35*BE307*BG307-$BG$36*BG307</f>
        <v>-1.2762362154742206E-2</v>
      </c>
      <c r="BI308" s="74"/>
      <c r="BJ308" s="19">
        <f>BJ307+$BK$41</f>
        <v>121.89999999999932</v>
      </c>
      <c r="BK308" s="25">
        <f>BK307+BL308*$BK$41</f>
        <v>1.2027134131755506</v>
      </c>
      <c r="BL308" s="26">
        <f>-$BM$35*BK307*BM307</f>
        <v>-9.931622301154801E-7</v>
      </c>
      <c r="BM308" s="25">
        <f>BM307+BN308*$BK$41</f>
        <v>1.3918788036566189E-5</v>
      </c>
      <c r="BN308" s="27">
        <f>$BM$35*BK307*BM307-$BM$36*BM307</f>
        <v>-1.1489372316194782E-5</v>
      </c>
      <c r="BO308" s="74"/>
      <c r="BP308" s="19">
        <f>BP307+$BK$41</f>
        <v>121.89999999999932</v>
      </c>
      <c r="BQ308" s="25">
        <f>BQ307+BR308*$BQ$41</f>
        <v>0.92738119487155435</v>
      </c>
      <c r="BR308" s="26">
        <f>-$BS$35*BQ307*BS307</f>
        <v>-0.10883176128842907</v>
      </c>
      <c r="BS308" s="25">
        <f>BS307+BT308*$BQ$41</f>
        <v>2.0571684266680403</v>
      </c>
      <c r="BT308" s="27">
        <f>$BS$35*BQ307*BS307-$BS$36*BS307</f>
        <v>-1.3137194824019223</v>
      </c>
      <c r="BU308" s="100"/>
      <c r="BV308" s="19">
        <f>BV307+$BK$41</f>
        <v>121.89999999999932</v>
      </c>
      <c r="BW308" s="25">
        <f>BW307+BX308*$BQ$41</f>
        <v>0.92738119487155435</v>
      </c>
      <c r="BX308" s="26">
        <f>-$BS$35*BW307*BY307</f>
        <v>-0.10883176128842907</v>
      </c>
      <c r="BY308" s="25">
        <f>BY307+BZ308*$BQ$41</f>
        <v>2.0571684266680403</v>
      </c>
      <c r="BZ308" s="27">
        <f>$BS$35*BW307*BY307-$BS$36*BY307</f>
        <v>-1.3137194824019223</v>
      </c>
      <c r="CA308" s="33"/>
      <c r="CB308" s="21">
        <f>CB307+$AA$41</f>
        <v>238.50000000000102</v>
      </c>
      <c r="CC308" s="64">
        <f>AC311</f>
        <v>1.120657138548424E-19</v>
      </c>
      <c r="CD308" s="64">
        <f>AI311</f>
        <v>8.0928504747461068E-9</v>
      </c>
      <c r="CE308" s="64">
        <f>AO311</f>
        <v>2.7946240139881836E-5</v>
      </c>
      <c r="CF308" s="25">
        <f>AU311</f>
        <v>5.4763264137483588E-4</v>
      </c>
      <c r="CG308" s="63">
        <f>BA311</f>
        <v>1.6446890549121105E-2</v>
      </c>
      <c r="CH308" s="63">
        <f>BG311</f>
        <v>1.2152492531389041E-2</v>
      </c>
      <c r="CI308" s="63">
        <f>BM311</f>
        <v>5.2995305221074514E-6</v>
      </c>
      <c r="CJ308" s="63">
        <f>BS311</f>
        <v>1.7079030435309668</v>
      </c>
      <c r="CK308" s="64">
        <f>SUM(CC308:CJ308)</f>
        <v>1.7370833131163643</v>
      </c>
      <c r="CL308" s="75">
        <f>P101</f>
        <v>44466</v>
      </c>
    </row>
    <row r="309" spans="2:90" x14ac:dyDescent="0.65">
      <c r="B309" s="45">
        <v>44163</v>
      </c>
      <c r="C309" s="39">
        <f t="shared" si="79"/>
        <v>2577</v>
      </c>
      <c r="D309" s="47">
        <v>142068</v>
      </c>
      <c r="E309" s="52">
        <f t="shared" si="80"/>
        <v>4.1016585866098174E-2</v>
      </c>
      <c r="F309" s="39">
        <f t="shared" si="81"/>
        <v>45152</v>
      </c>
      <c r="G309" s="47">
        <v>3463672</v>
      </c>
      <c r="H309" s="47">
        <f t="shared" si="82"/>
        <v>23</v>
      </c>
      <c r="I309" s="47">
        <v>2074</v>
      </c>
      <c r="J309" s="53">
        <f t="shared" si="83"/>
        <v>1.4598642903398372E-2</v>
      </c>
      <c r="Y309" s="48"/>
      <c r="Z309" s="51">
        <f>Z308+$AA$41</f>
        <v>239.40000000000103</v>
      </c>
      <c r="AA309" s="25">
        <f>AA308+AB309*$AA$41</f>
        <v>18.138706446752369</v>
      </c>
      <c r="AB309" s="26">
        <f>-$AC$35*AA308*AC308</f>
        <v>-5.6767919755954673E-20</v>
      </c>
      <c r="AC309" s="25">
        <f>AC308+AD309*$AA$41</f>
        <v>1.6960078562554104E-19</v>
      </c>
      <c r="AD309" s="27">
        <f>$AC$35*AA308*AC308-$AC$36*AC308</f>
        <v>-4.3381086873776444E-20</v>
      </c>
      <c r="AE309" s="33"/>
      <c r="AF309" s="51">
        <f>AF308+$AG$41</f>
        <v>98.420000000000229</v>
      </c>
      <c r="AG309" s="80">
        <f>AG308+AH309*$AG$41</f>
        <v>6.927065651121695</v>
      </c>
      <c r="AH309" s="26">
        <f>-$AI$35*AG308*AI308</f>
        <v>-1.727967863490016E-9</v>
      </c>
      <c r="AI309" s="25">
        <f>AI308+AJ309*$AG$41</f>
        <v>1.0452300346353267E-8</v>
      </c>
      <c r="AJ309" s="27">
        <f>$AI$35*AG308*AI308-$AI$36*AI308</f>
        <v>-3.8549973360319813E-9</v>
      </c>
      <c r="AK309" s="30"/>
      <c r="AL309" s="51">
        <f>AL308+$AM$41</f>
        <v>133</v>
      </c>
      <c r="AM309" s="25">
        <f>AM308+AN309*$AM$41</f>
        <v>29.289103102798261</v>
      </c>
      <c r="AN309" s="26">
        <f>-$AO$35*AM308*AO308</f>
        <v>-1.9321065912799402E-5</v>
      </c>
      <c r="AO309" s="25">
        <f>AO308+AP309*$AM$41</f>
        <v>3.3481847162806777E-5</v>
      </c>
      <c r="AP309" s="27">
        <f>$AO$35*AM308*AO308-$AO$36*AO308</f>
        <v>-6.3326570787159071E-6</v>
      </c>
      <c r="AQ309" s="5"/>
      <c r="AR309" s="51">
        <f>AR308+$AS$41</f>
        <v>63.840000000000174</v>
      </c>
      <c r="AS309" s="25">
        <f>AS308+AT309*$AS$41</f>
        <v>3.040509147317048</v>
      </c>
      <c r="AT309" s="26">
        <f>-$AU$35*AS308*AU308</f>
        <v>-5.7265723357060348E-5</v>
      </c>
      <c r="AU309" s="25">
        <f>AU308+AV309*$AS$41</f>
        <v>6.5990066407617582E-4</v>
      </c>
      <c r="AV309" s="27">
        <f>$AU$35*AS308*AU308-$AU$36*AU308</f>
        <v>-2.6871028640943807E-4</v>
      </c>
      <c r="AW309" s="30"/>
      <c r="AX309" s="19">
        <f>AX308+$AS$41</f>
        <v>63.840000000000174</v>
      </c>
      <c r="AY309" s="25">
        <f>AY308+AZ309*$AY$41</f>
        <v>1.3181996609945743E-3</v>
      </c>
      <c r="AZ309" s="26">
        <f>-$BA$35*AY308*BA308</f>
        <v>-1.9536439722873149E-6</v>
      </c>
      <c r="BA309" s="25">
        <f>BA308+BB309*$AY$41</f>
        <v>1.9097295221430676E-2</v>
      </c>
      <c r="BB309" s="27">
        <f>$BA$35*AY308*BA308-$BA$36*BA308</f>
        <v>-8.2294875480603269E-3</v>
      </c>
      <c r="BC309" s="36"/>
      <c r="BD309" s="19">
        <f>BD308+$BE$41</f>
        <v>53.200000000000216</v>
      </c>
      <c r="BE309" s="25">
        <f>BE308+BF309*$BE$41</f>
        <v>0.57409942560318716</v>
      </c>
      <c r="BF309" s="26">
        <f>-$BG$35*BE308*BG308</f>
        <v>-5.6017116595714867E-4</v>
      </c>
      <c r="BG309" s="25">
        <f>BG308+BH309*$BE$41</f>
        <v>1.5829205566811191E-2</v>
      </c>
      <c r="BH309" s="27">
        <f>$BG$35*BE308*BG308-$BG$36*BG308</f>
        <v>-1.1182543048816237E-2</v>
      </c>
      <c r="BI309" s="74"/>
      <c r="BJ309" s="19">
        <f>BJ308+$BK$41</f>
        <v>122.35999999999932</v>
      </c>
      <c r="BK309" s="25">
        <f>BK308+BL309*$BK$41</f>
        <v>1.2027130820521581</v>
      </c>
      <c r="BL309" s="26">
        <f>-$BM$35*BK308*BM308</f>
        <v>-7.1983346186919812E-7</v>
      </c>
      <c r="BM309" s="25">
        <f>BM308+BN309*$BK$41</f>
        <v>1.0088193806092728E-5</v>
      </c>
      <c r="BN309" s="27">
        <f>$BM$35*BK308*BM308-$BM$36*BM308</f>
        <v>-8.3273787618988252E-6</v>
      </c>
      <c r="BO309" s="74"/>
      <c r="BP309" s="19">
        <f>BP308+$BK$41</f>
        <v>122.35999999999932</v>
      </c>
      <c r="BQ309" s="25">
        <f>BQ308+BR309*$BQ$41</f>
        <v>0.91726996450960452</v>
      </c>
      <c r="BR309" s="26">
        <f>-$BS$35*BQ308*BS308</f>
        <v>-0.10111230361949847</v>
      </c>
      <c r="BS309" s="25">
        <f>BS308+BT309*$BQ$41</f>
        <v>1.9335637092965676</v>
      </c>
      <c r="BT309" s="27">
        <f>$BS$35*BQ308*BS308-$BS$36*BS308</f>
        <v>-1.2360471737147278</v>
      </c>
      <c r="BU309" s="100"/>
      <c r="BV309" s="19">
        <f>BV308+$BK$41</f>
        <v>122.35999999999932</v>
      </c>
      <c r="BW309" s="25">
        <f>BW308+BX309*$BQ$41</f>
        <v>0.91726996450960452</v>
      </c>
      <c r="BX309" s="26">
        <f>-$BS$35*BW308*BY308</f>
        <v>-0.10111230361949847</v>
      </c>
      <c r="BY309" s="25">
        <f>BY308+BZ309*$BQ$41</f>
        <v>1.9335637092965676</v>
      </c>
      <c r="BZ309" s="27">
        <f>$BS$35*BW308*BY308-$BS$36*BY308</f>
        <v>-1.2360471737147278</v>
      </c>
      <c r="CA309" s="33"/>
      <c r="CB309" s="21">
        <f>CB308+$AA$41</f>
        <v>239.40000000000103</v>
      </c>
      <c r="CC309" s="64">
        <f>AC312</f>
        <v>9.1095141135393419E-20</v>
      </c>
      <c r="CD309" s="64">
        <f>AI312</f>
        <v>7.1210876969625228E-9</v>
      </c>
      <c r="CE309" s="64">
        <f>AO312</f>
        <v>2.5531734622145061E-5</v>
      </c>
      <c r="CF309" s="25">
        <f>AU312</f>
        <v>4.9887834637320856E-4</v>
      </c>
      <c r="CG309" s="63">
        <f>BA312</f>
        <v>1.526299527202297E-2</v>
      </c>
      <c r="CH309" s="63">
        <f>BG312</f>
        <v>1.0647993117376901E-2</v>
      </c>
      <c r="CI309" s="63">
        <f>BM312</f>
        <v>3.841044907128315E-6</v>
      </c>
      <c r="CJ309" s="63">
        <f>BS312</f>
        <v>1.6050281286985453</v>
      </c>
      <c r="CK309" s="64">
        <f>SUM(CC309:CJ309)</f>
        <v>1.6314673753349354</v>
      </c>
      <c r="CL309" s="36"/>
    </row>
    <row r="310" spans="2:90" x14ac:dyDescent="0.65">
      <c r="B310" s="45">
        <v>44164</v>
      </c>
      <c r="C310" s="39">
        <f t="shared" si="79"/>
        <v>2585</v>
      </c>
      <c r="D310" s="47">
        <v>144653</v>
      </c>
      <c r="E310" s="52">
        <f t="shared" si="80"/>
        <v>4.1463699878406243E-2</v>
      </c>
      <c r="F310" s="39">
        <f t="shared" si="81"/>
        <v>24994</v>
      </c>
      <c r="G310" s="47">
        <v>3488666</v>
      </c>
      <c r="H310" s="47">
        <f t="shared" si="82"/>
        <v>32</v>
      </c>
      <c r="I310" s="47">
        <v>2106</v>
      </c>
      <c r="J310" s="53">
        <f t="shared" si="83"/>
        <v>1.4558979074059992E-2</v>
      </c>
      <c r="Y310" s="48"/>
      <c r="Z310" s="51">
        <f>Z309+$AA$41</f>
        <v>240.30000000000103</v>
      </c>
      <c r="AA310" s="25">
        <f>AA309+AB310*$AA$41</f>
        <v>18.138706446752369</v>
      </c>
      <c r="AB310" s="26">
        <f>-$AC$35*AA309*AC309</f>
        <v>-4.6145082954004019E-20</v>
      </c>
      <c r="AC310" s="25">
        <f>AC309+AD310*$AA$41</f>
        <v>1.3786382089391093E-19</v>
      </c>
      <c r="AD310" s="27">
        <f>$AC$35*AA309*AC309-$AC$36*AC309</f>
        <v>-3.5263294146255673E-20</v>
      </c>
      <c r="AE310" s="33"/>
      <c r="AF310" s="51">
        <f>AF309+$AG$41</f>
        <v>98.790000000000234</v>
      </c>
      <c r="AG310" s="80">
        <f>AG309+AH310*$AG$41</f>
        <v>6.9270656505591175</v>
      </c>
      <c r="AH310" s="26">
        <f>-$AI$35*AG309*AI309</f>
        <v>-1.5204791847930536E-9</v>
      </c>
      <c r="AI310" s="25">
        <f>AI309+AJ310*$AG$41</f>
        <v>9.1972226144958648E-9</v>
      </c>
      <c r="AJ310" s="27">
        <f>$AI$35*AG309*AI309-$AI$36*AI309</f>
        <v>-3.3921019779929819E-9</v>
      </c>
      <c r="AK310" s="30"/>
      <c r="AL310" s="51">
        <f>AL309+$AM$41</f>
        <v>133.5</v>
      </c>
      <c r="AM310" s="25">
        <f>AM309+AN310*$AM$41</f>
        <v>29.289094276918799</v>
      </c>
      <c r="AN310" s="26">
        <f>-$AO$35*AM309*AO309</f>
        <v>-1.765175892522446E-5</v>
      </c>
      <c r="AO310" s="25">
        <f>AO309+AP310*$AM$41</f>
        <v>3.058908011843664E-5</v>
      </c>
      <c r="AP310" s="27">
        <f>$AO$35*AM309*AO309-$AO$36*AO309</f>
        <v>-5.7855340887402813E-6</v>
      </c>
      <c r="AQ310" s="5"/>
      <c r="AR310" s="51">
        <f>AR309+$AS$41</f>
        <v>64.080000000000169</v>
      </c>
      <c r="AS310" s="25">
        <f>AS309+AT310*$AS$41</f>
        <v>3.0404966271688543</v>
      </c>
      <c r="AT310" s="26">
        <f>-$AU$35*AS309*AU309</f>
        <v>-5.2167284141549384E-5</v>
      </c>
      <c r="AU310" s="25">
        <f>AU309+AV310*$AS$41</f>
        <v>6.0115154054992065E-4</v>
      </c>
      <c r="AV310" s="27">
        <f>$AU$35*AS309*AU309-$AU$36*AU309</f>
        <v>-2.4478801469272974E-4</v>
      </c>
      <c r="AW310" s="30"/>
      <c r="AX310" s="19">
        <f>AX309+$AS$41</f>
        <v>64.080000000000169</v>
      </c>
      <c r="AY310" s="25">
        <f>AY309+AZ310*$AY$41</f>
        <v>1.3178734053313694E-3</v>
      </c>
      <c r="AZ310" s="26">
        <f>-$BA$35*AY309*BA309</f>
        <v>-1.8125314622498317E-6</v>
      </c>
      <c r="BA310" s="25">
        <f>BA309+BB310*$AY$41</f>
        <v>1.7722616221150872E-2</v>
      </c>
      <c r="BB310" s="27">
        <f>$BA$35*AY309*BA309-$BA$36*BA309</f>
        <v>-7.6371055571100212E-3</v>
      </c>
      <c r="BC310" s="36"/>
      <c r="BD310" s="19">
        <f>BD309+$BE$41</f>
        <v>53.400000000000219</v>
      </c>
      <c r="BE310" s="25">
        <f>BE309+BF310*$BE$41</f>
        <v>0.57400128019469165</v>
      </c>
      <c r="BF310" s="26">
        <f>-$BG$35*BE309*BG309</f>
        <v>-4.9072704247769816E-4</v>
      </c>
      <c r="BG310" s="25">
        <f>BG309+BH310*$BE$41</f>
        <v>1.3869554251621275E-2</v>
      </c>
      <c r="BH310" s="27">
        <f>$BG$35*BE309*BG309-$BG$36*BG309</f>
        <v>-9.7982565759495762E-3</v>
      </c>
      <c r="BI310" s="74"/>
      <c r="BJ310" s="19">
        <f>BJ309+$BK$41</f>
        <v>122.81999999999931</v>
      </c>
      <c r="BK310" s="25">
        <f>BK309+BL310*$BK$41</f>
        <v>1.2027128420574094</v>
      </c>
      <c r="BL310" s="26">
        <f>-$BM$35*BK309*BM309</f>
        <v>-5.2172771458920688E-7</v>
      </c>
      <c r="BM310" s="25">
        <f>BM309+BN310*$BK$41</f>
        <v>7.3118186067820375E-6</v>
      </c>
      <c r="BN310" s="27">
        <f>$BM$35*BK309*BM309-$BM$36*BM309</f>
        <v>-6.0355982593710665E-6</v>
      </c>
      <c r="BO310" s="74"/>
      <c r="BP310" s="19">
        <f>BP309+$BK$41</f>
        <v>122.81999999999931</v>
      </c>
      <c r="BQ310" s="25">
        <f>BQ309+BR310*$BQ$41</f>
        <v>0.9078698849600858</v>
      </c>
      <c r="BR310" s="26">
        <f>-$BS$35*BQ309*BS309</f>
        <v>-9.4000795495186654E-2</v>
      </c>
      <c r="BS310" s="25">
        <f>BS309+BT310*$BQ$41</f>
        <v>1.8172821477418093</v>
      </c>
      <c r="BT310" s="27">
        <f>$BS$35*BQ309*BS309-$BS$36*BS309</f>
        <v>-1.1628156155475824</v>
      </c>
      <c r="BU310" s="100"/>
      <c r="BV310" s="19">
        <f>BV309+$BK$41</f>
        <v>122.81999999999931</v>
      </c>
      <c r="BW310" s="25">
        <f>BW309+BX310*$BQ$41</f>
        <v>0.9078698849600858</v>
      </c>
      <c r="BX310" s="26">
        <f>-$BS$35*BW309*BY309</f>
        <v>-9.4000795495186654E-2</v>
      </c>
      <c r="BY310" s="25">
        <f>BY309+BZ310*$BQ$41</f>
        <v>1.8172821477418093</v>
      </c>
      <c r="BZ310" s="27">
        <f>$BS$35*BW309*BY309-$BS$36*BY309</f>
        <v>-1.1628156155475824</v>
      </c>
      <c r="CA310" s="33"/>
      <c r="CB310" s="21">
        <f>CB309+$AA$41</f>
        <v>240.30000000000103</v>
      </c>
      <c r="CC310" s="64">
        <f>AC313</f>
        <v>7.4048738485938555E-20</v>
      </c>
      <c r="CD310" s="64">
        <f>AI313</f>
        <v>6.2660109865957779E-9</v>
      </c>
      <c r="CE310" s="64">
        <f>AO313</f>
        <v>2.3325836400409996E-5</v>
      </c>
      <c r="CF310" s="25">
        <f>AU313</f>
        <v>4.5446448579567476E-4</v>
      </c>
      <c r="CG310" s="63">
        <f>BA313</f>
        <v>1.4164320183462911E-2</v>
      </c>
      <c r="CH310" s="63">
        <f>BG313</f>
        <v>9.3297446484725023E-3</v>
      </c>
      <c r="CI310" s="63">
        <f>BM313</f>
        <v>2.783949609549062E-6</v>
      </c>
      <c r="CJ310" s="63">
        <f>BS313</f>
        <v>1.508280612943818</v>
      </c>
      <c r="CK310" s="64">
        <f>SUM(CC310:CJ310)</f>
        <v>1.53225525831357</v>
      </c>
      <c r="CL310" s="36"/>
    </row>
    <row r="311" spans="2:90" x14ac:dyDescent="0.65">
      <c r="B311" s="45">
        <v>44165</v>
      </c>
      <c r="C311" s="39">
        <f t="shared" si="79"/>
        <v>2107</v>
      </c>
      <c r="D311" s="47">
        <v>146760</v>
      </c>
      <c r="E311" s="52">
        <f t="shared" si="80"/>
        <v>4.1901068254544704E-2</v>
      </c>
      <c r="F311" s="39">
        <f t="shared" si="81"/>
        <v>13870</v>
      </c>
      <c r="G311" s="47">
        <v>3502536</v>
      </c>
      <c r="H311" s="47">
        <f t="shared" si="82"/>
        <v>13</v>
      </c>
      <c r="I311" s="47">
        <v>2119</v>
      </c>
      <c r="J311" s="53">
        <f t="shared" si="83"/>
        <v>1.4438539111474516E-2</v>
      </c>
      <c r="Y311" s="48"/>
      <c r="Z311" s="51">
        <f>Z310+$AA$41</f>
        <v>241.20000000000104</v>
      </c>
      <c r="AA311" s="25">
        <f>AA310+AB311*$AA$41</f>
        <v>18.138706446752369</v>
      </c>
      <c r="AB311" s="26">
        <f>-$AC$35*AA310*AC310</f>
        <v>-3.7510070652334443E-20</v>
      </c>
      <c r="AC311" s="25">
        <f>AC310+AD311*$AA$41</f>
        <v>1.120657138548424E-19</v>
      </c>
      <c r="AD311" s="27">
        <f>$AC$35*AA310*AC310-$AC$36*AC310</f>
        <v>-2.8664563376742803E-20</v>
      </c>
      <c r="AE311" s="33"/>
      <c r="AF311" s="51">
        <f>AF310+$AG$41</f>
        <v>99.160000000000238</v>
      </c>
      <c r="AG311" s="80">
        <f>AG310+AH311*$AG$41</f>
        <v>6.927065650064093</v>
      </c>
      <c r="AH311" s="26">
        <f>-$AI$35*AG310*AI310</f>
        <v>-1.3379050619218163E-9</v>
      </c>
      <c r="AI311" s="25">
        <f>AI310+AJ311*$AG$41</f>
        <v>8.0928504747461068E-9</v>
      </c>
      <c r="AJ311" s="27">
        <f>$AI$35*AG310*AI310-$AI$36*AI310</f>
        <v>-2.9847895668912397E-9</v>
      </c>
      <c r="AK311" s="30"/>
      <c r="AL311" s="51">
        <f>AL310+$AM$41</f>
        <v>134</v>
      </c>
      <c r="AM311" s="25">
        <f>AM310+AN311*$AM$41</f>
        <v>29.289086213580738</v>
      </c>
      <c r="AN311" s="26">
        <f>-$AO$35*AM310*AO310</f>
        <v>-1.6126676125796038E-5</v>
      </c>
      <c r="AO311" s="25">
        <f>AO310+AP311*$AM$41</f>
        <v>2.7946240139881836E-5</v>
      </c>
      <c r="AP311" s="27">
        <f>$AO$35*AM310*AO310-$AO$36*AO310</f>
        <v>-5.285679957109607E-6</v>
      </c>
      <c r="AQ311" s="5"/>
      <c r="AR311" s="51">
        <f>AR310+$AS$41</f>
        <v>64.320000000000164</v>
      </c>
      <c r="AS311" s="25">
        <f>AS310+AT311*$AS$41</f>
        <v>3.0404852217016498</v>
      </c>
      <c r="AT311" s="26">
        <f>-$AU$35*AS310*AU310</f>
        <v>-4.7522780017944254E-5</v>
      </c>
      <c r="AU311" s="25">
        <f>AU310+AV311*$AS$41</f>
        <v>5.4763264137483588E-4</v>
      </c>
      <c r="AV311" s="27">
        <f>$AU$35*AS310*AU310-$AU$36*AU310</f>
        <v>-2.2299541322952002E-4</v>
      </c>
      <c r="AW311" s="30"/>
      <c r="AX311" s="19">
        <f>AX310+$AS$41</f>
        <v>64.320000000000164</v>
      </c>
      <c r="AY311" s="25">
        <f>AY310+AZ311*$AY$41</f>
        <v>1.3175707094382732E-3</v>
      </c>
      <c r="AZ311" s="26">
        <f>-$BA$35*AY310*BA310</f>
        <v>-1.6816438505339325E-6</v>
      </c>
      <c r="BA311" s="25">
        <f>BA310+BB311*$AY$41</f>
        <v>1.6446890549121105E-2</v>
      </c>
      <c r="BB311" s="27">
        <f>$BA$35*AY310*BA310-$BA$36*BA310</f>
        <v>-7.0873648446098158E-3</v>
      </c>
      <c r="BC311" s="36"/>
      <c r="BD311" s="19">
        <f>BD310+$BE$41</f>
        <v>53.600000000000222</v>
      </c>
      <c r="BE311" s="25">
        <f>BE310+BF311*$BE$41</f>
        <v>0.57391529986221312</v>
      </c>
      <c r="BF311" s="26">
        <f>-$BG$35*BE310*BG310</f>
        <v>-4.2990166239265836E-4</v>
      </c>
      <c r="BG311" s="25">
        <f>BG310+BH311*$BE$41</f>
        <v>1.2152492531389041E-2</v>
      </c>
      <c r="BH311" s="27">
        <f>$BG$35*BE310*BG310-$BG$36*BG310</f>
        <v>-8.585308601161171E-3</v>
      </c>
      <c r="BI311" s="74"/>
      <c r="BJ311" s="19">
        <f>BJ310+$BK$41</f>
        <v>123.2799999999993</v>
      </c>
      <c r="BK311" s="25">
        <f>BK310+BL311*$BK$41</f>
        <v>1.2027126681117306</v>
      </c>
      <c r="BL311" s="26">
        <f>-$BM$35*BK310*BM310</f>
        <v>-3.7814277989835604E-7</v>
      </c>
      <c r="BM311" s="25">
        <f>BM310+BN311*$BK$41</f>
        <v>5.2995305221074514E-6</v>
      </c>
      <c r="BN311" s="27">
        <f>$BM$35*BK310*BM310-$BM$36*BM310</f>
        <v>-4.3745393145099692E-6</v>
      </c>
      <c r="BO311" s="74"/>
      <c r="BP311" s="19">
        <f>BP310+$BK$41</f>
        <v>123.2799999999993</v>
      </c>
      <c r="BQ311" s="25">
        <f>BQ310+BR311*$BQ$41</f>
        <v>0.89912564956771079</v>
      </c>
      <c r="BR311" s="26">
        <f>-$BS$35*BQ310*BS310</f>
        <v>-8.7442353923749827E-2</v>
      </c>
      <c r="BS311" s="25">
        <f>BS310+BT311*$BQ$41</f>
        <v>1.7079030435309668</v>
      </c>
      <c r="BT311" s="27">
        <f>$BS$35*BQ310*BS310-$BS$36*BS310</f>
        <v>-1.0937910421084263</v>
      </c>
      <c r="BU311" s="100"/>
      <c r="BV311" s="19">
        <f>BV310+$BK$41</f>
        <v>123.2799999999993</v>
      </c>
      <c r="BW311" s="25">
        <f>BW310+BX311*$BQ$41</f>
        <v>0.89912564956771079</v>
      </c>
      <c r="BX311" s="26">
        <f>-$BS$35*BW310*BY310</f>
        <v>-8.7442353923749827E-2</v>
      </c>
      <c r="BY311" s="25">
        <f>BY310+BZ311*$BQ$41</f>
        <v>1.7079030435309668</v>
      </c>
      <c r="BZ311" s="27">
        <f>$BS$35*BW310*BY310-$BS$36*BY310</f>
        <v>-1.0937910421084263</v>
      </c>
      <c r="CA311" s="33"/>
      <c r="CB311" s="21">
        <f>CB310+$AA$41</f>
        <v>241.20000000000104</v>
      </c>
      <c r="CC311" s="64">
        <f>AC314</f>
        <v>6.0192185917021543E-20</v>
      </c>
      <c r="CD311" s="64">
        <f>AI314</f>
        <v>5.5136090657545995E-9</v>
      </c>
      <c r="CE311" s="64">
        <f>AO314</f>
        <v>2.1310522600890681E-5</v>
      </c>
      <c r="CF311" s="25">
        <f>AU314</f>
        <v>4.1400465055346926E-4</v>
      </c>
      <c r="CG311" s="63">
        <f>BA314</f>
        <v>1.3144730896780905E-2</v>
      </c>
      <c r="CH311" s="63">
        <f>BG314</f>
        <v>8.1746920236045132E-3</v>
      </c>
      <c r="CI311" s="63">
        <f>BM314</f>
        <v>2.0177778694535875E-6</v>
      </c>
      <c r="CJ311" s="63">
        <f>BS314</f>
        <v>1.4173042334833892</v>
      </c>
      <c r="CK311" s="64">
        <f>SUM(CC311:CJ311)</f>
        <v>1.4390609948684074</v>
      </c>
      <c r="CL311" s="75">
        <f>P102</f>
        <v>44473</v>
      </c>
    </row>
    <row r="312" spans="2:90" x14ac:dyDescent="0.65">
      <c r="B312" s="45">
        <v>44166</v>
      </c>
      <c r="C312" s="39">
        <f t="shared" si="79"/>
        <v>1934</v>
      </c>
      <c r="D312" s="47">
        <v>148694</v>
      </c>
      <c r="E312" s="52">
        <f t="shared" si="80"/>
        <v>4.1933875478155712E-2</v>
      </c>
      <c r="F312" s="39">
        <f t="shared" si="81"/>
        <v>43380</v>
      </c>
      <c r="G312" s="47">
        <v>3545916</v>
      </c>
      <c r="H312" s="47">
        <f t="shared" si="82"/>
        <v>20</v>
      </c>
      <c r="I312" s="47">
        <v>2139</v>
      </c>
      <c r="J312" s="53">
        <f t="shared" si="83"/>
        <v>1.4385247555382194E-2</v>
      </c>
      <c r="Y312" s="48"/>
      <c r="Z312" s="51">
        <f>Z311+$AA$41</f>
        <v>242.10000000000105</v>
      </c>
      <c r="AA312" s="25">
        <f>AA311+AB312*$AA$41</f>
        <v>18.138706446752369</v>
      </c>
      <c r="AB312" s="26">
        <f>-$AC$35*AA311*AC311</f>
        <v>-3.0490906295381042E-20</v>
      </c>
      <c r="AC312" s="25">
        <f>AC311+AD312*$AA$41</f>
        <v>9.1095141135393419E-20</v>
      </c>
      <c r="AD312" s="27">
        <f>$AC$35*AA311*AC311-$AC$36*AC311</f>
        <v>-2.3300636354943313E-20</v>
      </c>
      <c r="AE312" s="33"/>
      <c r="AF312" s="51">
        <f>AF311+$AG$41</f>
        <v>99.530000000000243</v>
      </c>
      <c r="AG312" s="80">
        <f>AG311+AH312*$AG$41</f>
        <v>6.927065649628509</v>
      </c>
      <c r="AH312" s="26">
        <f>-$AI$35*AG311*AI311</f>
        <v>-1.1772538372290916E-9</v>
      </c>
      <c r="AI312" s="25">
        <f>AI311+AJ312*$AG$41</f>
        <v>7.1210876969625228E-9</v>
      </c>
      <c r="AJ312" s="27">
        <f>$AI$35*AG311*AI311-$AI$36*AI311</f>
        <v>-2.6263858859015779E-9</v>
      </c>
      <c r="AK312" s="30"/>
      <c r="AL312" s="51">
        <f>AL311+$AM$41</f>
        <v>134.5</v>
      </c>
      <c r="AM312" s="25">
        <f>AM311+AN312*$AM$41</f>
        <v>29.289078846902207</v>
      </c>
      <c r="AN312" s="26">
        <f>-$AO$35*AM311*AO311</f>
        <v>-1.4733357062443734E-5</v>
      </c>
      <c r="AO312" s="25">
        <f>AO311+AP312*$AM$41</f>
        <v>2.5531734622145061E-5</v>
      </c>
      <c r="AP312" s="27">
        <f>$AO$35*AM311*AO311-$AO$36*AO311</f>
        <v>-4.8290110354735492E-6</v>
      </c>
      <c r="AQ312" s="5"/>
      <c r="AR312" s="51">
        <f>AR311+$AS$41</f>
        <v>64.560000000000159</v>
      </c>
      <c r="AS312" s="25">
        <f>AS311+AT312*$AS$41</f>
        <v>3.040474831671383</v>
      </c>
      <c r="AT312" s="26">
        <f>-$AU$35*AS311*AU311</f>
        <v>-4.329179277856233E-5</v>
      </c>
      <c r="AU312" s="25">
        <f>AU311+AV312*$AS$41</f>
        <v>4.9887834637320856E-4</v>
      </c>
      <c r="AV312" s="27">
        <f>$AU$35*AS311*AU311-$AU$36*AU311</f>
        <v>-2.0314289584011383E-4</v>
      </c>
      <c r="AW312" s="30"/>
      <c r="AX312" s="19">
        <f>AX311+$AS$41</f>
        <v>64.560000000000159</v>
      </c>
      <c r="AY312" s="25">
        <f>AY311+AZ312*$AY$41</f>
        <v>1.3172898669996881E-3</v>
      </c>
      <c r="AZ312" s="26">
        <f>-$BA$35*AY311*BA311</f>
        <v>-1.5602357699178569E-6</v>
      </c>
      <c r="BA312" s="25">
        <f>BA311+BB312*$AY$41</f>
        <v>1.526299527202297E-2</v>
      </c>
      <c r="BB312" s="27">
        <f>$BA$35*AY311*BA311-$BA$36*BA311</f>
        <v>-6.5771959838785247E-3</v>
      </c>
      <c r="BC312" s="36"/>
      <c r="BD312" s="19">
        <f>BD311+$BE$41</f>
        <v>53.800000000000225</v>
      </c>
      <c r="BE312" s="25">
        <f>BE311+BF312*$BE$41</f>
        <v>0.5738399752471447</v>
      </c>
      <c r="BF312" s="26">
        <f>-$BG$35*BE311*BG311</f>
        <v>-3.7662307534217415E-4</v>
      </c>
      <c r="BG312" s="25">
        <f>BG311+BH312*$BE$41</f>
        <v>1.0647993117376901E-2</v>
      </c>
      <c r="BH312" s="27">
        <f>$BG$35*BE311*BG311-$BG$36*BG311</f>
        <v>-7.5224970700607024E-3</v>
      </c>
      <c r="BI312" s="74"/>
      <c r="BJ312" s="19">
        <f>BJ311+$BK$41</f>
        <v>123.7399999999993</v>
      </c>
      <c r="BK312" s="25">
        <f>BK311+BL312*$BK$41</f>
        <v>1.2027125420377194</v>
      </c>
      <c r="BL312" s="26">
        <f>-$BM$35*BK311*BM311</f>
        <v>-2.7407393724128645E-7</v>
      </c>
      <c r="BM312" s="25">
        <f>BM311+BN312*$BK$41</f>
        <v>3.841044907128315E-6</v>
      </c>
      <c r="BN312" s="27">
        <f>$BM$35*BK311*BM311-$BM$36*BM311</f>
        <v>-3.1706209021285571E-6</v>
      </c>
      <c r="BO312" s="74"/>
      <c r="BP312" s="19">
        <f>BP311+$BK$41</f>
        <v>123.7399999999993</v>
      </c>
      <c r="BQ312" s="25">
        <f>BQ311+BR312*$BQ$41</f>
        <v>0.89098686657061954</v>
      </c>
      <c r="BR312" s="26">
        <f>-$BS$35*BQ311*BS311</f>
        <v>-8.1387829970912887E-2</v>
      </c>
      <c r="BS312" s="25">
        <f>BS311+BT312*$BQ$41</f>
        <v>1.6050281286985453</v>
      </c>
      <c r="BT312" s="27">
        <f>$BS$35*BQ311*BS311-$BS$36*BS311</f>
        <v>-1.0287491483242155</v>
      </c>
      <c r="BU312" s="100"/>
      <c r="BV312" s="19">
        <f>BV311+$BK$41</f>
        <v>123.7399999999993</v>
      </c>
      <c r="BW312" s="25">
        <f>BW311+BX312*$BQ$41</f>
        <v>0.89098686657061954</v>
      </c>
      <c r="BX312" s="26">
        <f>-$BS$35*BW311*BY311</f>
        <v>-8.1387829970912887E-2</v>
      </c>
      <c r="BY312" s="25">
        <f>BY311+BZ312*$BQ$41</f>
        <v>1.6050281286985453</v>
      </c>
      <c r="BZ312" s="27">
        <f>$BS$35*BW311*BY311-$BS$36*BY311</f>
        <v>-1.0287491483242155</v>
      </c>
      <c r="CA312" s="33"/>
      <c r="CB312" s="21">
        <f>CB311+$AA$41</f>
        <v>242.10000000000105</v>
      </c>
      <c r="CC312" s="64">
        <f>AC315</f>
        <v>4.8928574875820379E-20</v>
      </c>
      <c r="CD312" s="64">
        <f>AI315</f>
        <v>4.8515530845560384E-9</v>
      </c>
      <c r="CE312" s="64">
        <f>AO315</f>
        <v>1.9469327411002487E-5</v>
      </c>
      <c r="CF312" s="25">
        <f>AU315</f>
        <v>3.7714683086114976E-4</v>
      </c>
      <c r="CG312" s="63">
        <f>BA315</f>
        <v>1.2198534594490367E-2</v>
      </c>
      <c r="CH312" s="63">
        <f>BG315</f>
        <v>7.1626335529600986E-3</v>
      </c>
      <c r="CI312" s="63">
        <f>BM315</f>
        <v>1.4624645177242563E-6</v>
      </c>
      <c r="CJ312" s="63">
        <f>BS315</f>
        <v>1.3317623151529427</v>
      </c>
      <c r="CK312" s="64">
        <f>SUM(CC312:CJ312)</f>
        <v>1.3515215667747362</v>
      </c>
      <c r="CL312" s="36"/>
    </row>
    <row r="313" spans="2:90" x14ac:dyDescent="0.65">
      <c r="B313" s="45">
        <v>44167</v>
      </c>
      <c r="C313" s="39">
        <f t="shared" si="79"/>
        <v>1692</v>
      </c>
      <c r="D313" s="47">
        <v>150386</v>
      </c>
      <c r="E313" s="52">
        <f t="shared" si="80"/>
        <v>4.1871624238465507E-2</v>
      </c>
      <c r="F313" s="39">
        <f t="shared" si="81"/>
        <v>45681</v>
      </c>
      <c r="G313" s="47">
        <v>3591597</v>
      </c>
      <c r="H313" s="47">
        <f t="shared" si="82"/>
        <v>33</v>
      </c>
      <c r="I313" s="47">
        <v>2172</v>
      </c>
      <c r="J313" s="53">
        <f t="shared" si="83"/>
        <v>1.4442833774420492E-2</v>
      </c>
      <c r="Y313" s="48"/>
      <c r="Z313" s="51">
        <f>Z312+$AA$41</f>
        <v>243.00000000000105</v>
      </c>
      <c r="AA313" s="25">
        <f>AA312+AB313*$AA$41</f>
        <v>18.138706446752369</v>
      </c>
      <c r="AB313" s="26">
        <f>-$AC$35*AA312*AC312</f>
        <v>-2.4785220356705664E-20</v>
      </c>
      <c r="AC313" s="25">
        <f>AC312+AD313*$AA$41</f>
        <v>7.4048738485938555E-20</v>
      </c>
      <c r="AD313" s="27">
        <f>$AC$35*AA312*AC312-$AC$36*AC312</f>
        <v>-1.8940447388283174E-20</v>
      </c>
      <c r="AE313" s="33"/>
      <c r="AF313" s="51">
        <f>AF312+$AG$41</f>
        <v>99.900000000000247</v>
      </c>
      <c r="AG313" s="80">
        <f>AG312+AH313*$AG$41</f>
        <v>6.9270656492452289</v>
      </c>
      <c r="AH313" s="26">
        <f>-$AI$35*AG312*AI312</f>
        <v>-1.0358930814460468E-9</v>
      </c>
      <c r="AI313" s="25">
        <f>AI312+AJ313*$AG$41</f>
        <v>6.2660109865957779E-9</v>
      </c>
      <c r="AJ313" s="27">
        <f>$AI$35*AG312*AI312-$AI$36*AI312</f>
        <v>-2.3110181361263386E-9</v>
      </c>
      <c r="AK313" s="30"/>
      <c r="AL313" s="51">
        <f>AL312+$AM$41</f>
        <v>135</v>
      </c>
      <c r="AM313" s="25">
        <f>AM312+AN313*$AM$41</f>
        <v>29.289072116693312</v>
      </c>
      <c r="AN313" s="26">
        <f>-$AO$35*AM312*AO312</f>
        <v>-1.3460417792031411E-5</v>
      </c>
      <c r="AO313" s="25">
        <f>AO312+AP313*$AM$41</f>
        <v>2.3325836400409996E-5</v>
      </c>
      <c r="AP313" s="27">
        <f>$AO$35*AM312*AO312-$AO$36*AO312</f>
        <v>-4.4117964434701318E-6</v>
      </c>
      <c r="AQ313" s="5"/>
      <c r="AR313" s="51">
        <f>AR312+$AS$41</f>
        <v>64.800000000000153</v>
      </c>
      <c r="AS313" s="25">
        <f>AS312+AT313*$AS$41</f>
        <v>3.0404653666705523</v>
      </c>
      <c r="AT313" s="26">
        <f>-$AU$35*AS312*AU312</f>
        <v>-3.9437503461553055E-5</v>
      </c>
      <c r="AU313" s="25">
        <f>AU312+AV313*$AS$41</f>
        <v>4.5446448579567476E-4</v>
      </c>
      <c r="AV313" s="27">
        <f>$AU$35*AS312*AU312-$AU$36*AU312</f>
        <v>-1.850577524063908E-4</v>
      </c>
      <c r="AW313" s="30"/>
      <c r="AX313" s="19">
        <f>AX312+$AS$41</f>
        <v>64.800000000000153</v>
      </c>
      <c r="AY313" s="25">
        <f>AY312+AZ313*$AY$41</f>
        <v>1.3170292959740939E-3</v>
      </c>
      <c r="AZ313" s="26">
        <f>-$BA$35*AY312*BA312</f>
        <v>-1.4476168088568004E-6</v>
      </c>
      <c r="BA313" s="25">
        <f>BA312+BB313*$AY$41</f>
        <v>1.4164320183462911E-2</v>
      </c>
      <c r="BB313" s="27">
        <f>$BA$35*AY312*BA312-$BA$36*BA312</f>
        <v>-6.1037504920003318E-3</v>
      </c>
      <c r="BC313" s="36"/>
      <c r="BD313" s="19">
        <f>BD312+$BE$41</f>
        <v>54.000000000000227</v>
      </c>
      <c r="BE313" s="25">
        <f>BE312+BF313*$BE$41</f>
        <v>0.5737739846107901</v>
      </c>
      <c r="BF313" s="26">
        <f>-$BG$35*BE312*BG312</f>
        <v>-3.2995318177299571E-4</v>
      </c>
      <c r="BG313" s="25">
        <f>BG312+BH313*$BE$41</f>
        <v>9.3297446484725023E-3</v>
      </c>
      <c r="BH313" s="27">
        <f>$BG$35*BE312*BG312-$BG$36*BG312</f>
        <v>-6.5912423445219897E-3</v>
      </c>
      <c r="BI313" s="74"/>
      <c r="BJ313" s="19">
        <f>BJ312+$BK$41</f>
        <v>124.19999999999929</v>
      </c>
      <c r="BK313" s="25">
        <f>BK312+BL313*$BK$41</f>
        <v>1.2027124506605897</v>
      </c>
      <c r="BL313" s="26">
        <f>-$BM$35*BK312*BM312</f>
        <v>-1.9864593402633324E-7</v>
      </c>
      <c r="BM313" s="25">
        <f>BM312+BN313*$BK$41</f>
        <v>2.783949609549062E-6</v>
      </c>
      <c r="BN313" s="27">
        <f>$BM$35*BK312*BM312-$BM$36*BM312</f>
        <v>-2.2980332556070718E-6</v>
      </c>
      <c r="BO313" s="74"/>
      <c r="BP313" s="19">
        <f>BP312+$BK$41</f>
        <v>124.19999999999929</v>
      </c>
      <c r="BQ313" s="25">
        <f>BQ312+BR313*$BQ$41</f>
        <v>0.88340755395994142</v>
      </c>
      <c r="BR313" s="26">
        <f>-$BS$35*BQ312*BS312</f>
        <v>-7.5793126106781558E-2</v>
      </c>
      <c r="BS313" s="25">
        <f>BS312+BT313*$BQ$41</f>
        <v>1.508280612943818</v>
      </c>
      <c r="BT313" s="27">
        <f>$BS$35*BQ312*BS312-$BS$36*BS312</f>
        <v>-0.96747515754727298</v>
      </c>
      <c r="BU313" s="100"/>
      <c r="BV313" s="19">
        <f>BV312+$BK$41</f>
        <v>124.19999999999929</v>
      </c>
      <c r="BW313" s="25">
        <f>BW312+BX313*$BQ$41</f>
        <v>0.88340755395994142</v>
      </c>
      <c r="BX313" s="26">
        <f>-$BS$35*BW312*BY312</f>
        <v>-7.5793126106781558E-2</v>
      </c>
      <c r="BY313" s="25">
        <f>BY312+BZ313*$BQ$41</f>
        <v>1.508280612943818</v>
      </c>
      <c r="BZ313" s="27">
        <f>$BS$35*BW312*BY312-$BS$36*BY312</f>
        <v>-0.96747515754727298</v>
      </c>
      <c r="CA313" s="33"/>
      <c r="CB313" s="21">
        <f>CB312+$AA$41</f>
        <v>243.00000000000105</v>
      </c>
      <c r="CC313" s="64">
        <f>AC316</f>
        <v>3.977269479262704E-20</v>
      </c>
      <c r="CD313" s="64">
        <f>AI316</f>
        <v>4.2689946007229567E-9</v>
      </c>
      <c r="CE313" s="64">
        <f>AO316</f>
        <v>1.7787207566867988E-5</v>
      </c>
      <c r="CF313" s="25">
        <f>AU316</f>
        <v>3.4357035406607742E-4</v>
      </c>
      <c r="CG313" s="63">
        <f>BA316</f>
        <v>1.1320448243125157E-2</v>
      </c>
      <c r="CH313" s="63">
        <f>BG316</f>
        <v>6.2758679147318711E-3</v>
      </c>
      <c r="CI313" s="63">
        <f>BM316</f>
        <v>1.0599791459600888E-6</v>
      </c>
      <c r="CJ313" s="63">
        <f>BS316</f>
        <v>1.2513368467241339</v>
      </c>
      <c r="CK313" s="64">
        <f>SUM(CC313:CJ313)</f>
        <v>1.2692955846917644</v>
      </c>
      <c r="CL313" s="36"/>
    </row>
    <row r="314" spans="2:90" x14ac:dyDescent="0.65">
      <c r="B314" s="45">
        <v>44168</v>
      </c>
      <c r="C314" s="39">
        <f t="shared" si="79"/>
        <v>2441</v>
      </c>
      <c r="D314" s="47">
        <v>152827</v>
      </c>
      <c r="E314" s="52">
        <f t="shared" si="80"/>
        <v>4.2025710351017681E-2</v>
      </c>
      <c r="F314" s="39">
        <f t="shared" si="81"/>
        <v>44915</v>
      </c>
      <c r="G314" s="47">
        <v>3636512</v>
      </c>
      <c r="H314" s="47">
        <f t="shared" si="82"/>
        <v>41</v>
      </c>
      <c r="I314" s="47">
        <v>2213</v>
      </c>
      <c r="J314" s="53">
        <f t="shared" si="83"/>
        <v>1.448042557924974E-2</v>
      </c>
      <c r="Y314" s="48"/>
      <c r="Z314" s="51">
        <f>Z313+$AA$41</f>
        <v>243.90000000000106</v>
      </c>
      <c r="AA314" s="25">
        <f>AA313+AB314*$AA$41</f>
        <v>18.138706446752369</v>
      </c>
      <c r="AB314" s="26">
        <f>-$AC$35*AA313*AC313</f>
        <v>-2.0147224952231608E-20</v>
      </c>
      <c r="AC314" s="25">
        <f>AC313+AD314*$AA$41</f>
        <v>6.0192185917021543E-20</v>
      </c>
      <c r="AD314" s="27">
        <f>$AC$35*AA313*AC313-$AC$36*AC313</f>
        <v>-1.5396169521018897E-20</v>
      </c>
      <c r="AE314" s="33"/>
      <c r="AF314" s="51">
        <f>AF313+$AG$41</f>
        <v>100.27000000000025</v>
      </c>
      <c r="AG314" s="80">
        <f>AG313+AH314*$AG$41</f>
        <v>6.9270656489079716</v>
      </c>
      <c r="AH314" s="26">
        <f>-$AI$35*AG313*AI313</f>
        <v>-9.1150645872385733E-10</v>
      </c>
      <c r="AI314" s="25">
        <f>AI313+AJ314*$AG$41</f>
        <v>5.5136090657545995E-9</v>
      </c>
      <c r="AJ314" s="27">
        <f>$AI$35*AG313*AI313-$AI$36*AI313</f>
        <v>-2.0335187049761579E-9</v>
      </c>
      <c r="AK314" s="30"/>
      <c r="AL314" s="51">
        <f>AL313+$AM$41</f>
        <v>135.5</v>
      </c>
      <c r="AM314" s="25">
        <f>AM313+AN314*$AM$41</f>
        <v>29.289065967964373</v>
      </c>
      <c r="AN314" s="26">
        <f>-$AO$35*AM313*AO313</f>
        <v>-1.229745788124837E-5</v>
      </c>
      <c r="AO314" s="25">
        <f>AO313+AP314*$AM$41</f>
        <v>2.1310522600890681E-5</v>
      </c>
      <c r="AP314" s="27">
        <f>$AO$35*AM313*AO313-$AO$36*AO313</f>
        <v>-4.0306275990386262E-6</v>
      </c>
      <c r="AQ314" s="5"/>
      <c r="AR314" s="51">
        <f>AR313+$AS$41</f>
        <v>65.040000000000148</v>
      </c>
      <c r="AS314" s="25">
        <f>AS313+AT314*$AS$41</f>
        <v>3.0404567443413284</v>
      </c>
      <c r="AT314" s="26">
        <f>-$AU$35*AS313*AU313</f>
        <v>-3.5926371765530742E-5</v>
      </c>
      <c r="AU314" s="25">
        <f>AU313+AV314*$AS$41</f>
        <v>4.1400465055346926E-4</v>
      </c>
      <c r="AV314" s="27">
        <f>$AU$35*AS313*AU313-$AU$36*AU313</f>
        <v>-1.685826468425229E-4</v>
      </c>
      <c r="AW314" s="30"/>
      <c r="AX314" s="19">
        <f>AX313+$AS$41</f>
        <v>65.040000000000148</v>
      </c>
      <c r="AY314" s="25">
        <f>AY313+AZ314*$AY$41</f>
        <v>1.3167875294467701E-3</v>
      </c>
      <c r="AZ314" s="26">
        <f>-$BA$35*AY313*BA313</f>
        <v>-1.3431473740208021E-6</v>
      </c>
      <c r="BA314" s="25">
        <f>BA313+BB314*$AY$41</f>
        <v>1.3144730896780905E-2</v>
      </c>
      <c r="BB314" s="27">
        <f>$BA$35*AY313*BA313-$BA$36*BA313</f>
        <v>-5.6643849260111434E-3</v>
      </c>
      <c r="BC314" s="36"/>
      <c r="BD314" s="19">
        <f>BD313+$BE$41</f>
        <v>54.20000000000023</v>
      </c>
      <c r="BE314" s="25">
        <f>BE313+BF314*$BE$41</f>
        <v>0.5737161704313567</v>
      </c>
      <c r="BF314" s="26">
        <f>-$BG$35*BE313*BG313</f>
        <v>-2.8907089716718418E-4</v>
      </c>
      <c r="BG314" s="25">
        <f>BG313+BH314*$BE$41</f>
        <v>8.1746920236045132E-3</v>
      </c>
      <c r="BH314" s="27">
        <f>$BG$35*BE313*BG313-$BG$36*BG313</f>
        <v>-5.775263124339943E-3</v>
      </c>
      <c r="BI314" s="74"/>
      <c r="BJ314" s="19">
        <f>BJ313+$BK$41</f>
        <v>124.65999999999929</v>
      </c>
      <c r="BK314" s="25">
        <f>BK313+BL314*$BK$41</f>
        <v>1.2027123844313965</v>
      </c>
      <c r="BL314" s="26">
        <f>-$BM$35*BK313*BM313</f>
        <v>-1.4397650686890278E-7</v>
      </c>
      <c r="BM314" s="25">
        <f>BM313+BN314*$BK$41</f>
        <v>2.0177778694535875E-6</v>
      </c>
      <c r="BN314" s="27">
        <f>$BM$35*BK313*BM313-$BM$36*BM313</f>
        <v>-1.6655907393379875E-6</v>
      </c>
      <c r="BO314" s="74"/>
      <c r="BP314" s="19">
        <f>BP313+$BK$41</f>
        <v>124.65999999999929</v>
      </c>
      <c r="BQ314" s="25">
        <f>BQ313+BR314*$BQ$41</f>
        <v>0.87634569357902214</v>
      </c>
      <c r="BR314" s="26">
        <f>-$BS$35*BQ313*BS313</f>
        <v>-7.0618603809192673E-2</v>
      </c>
      <c r="BS314" s="25">
        <f>BS313+BT314*$BQ$41</f>
        <v>1.4173042334833892</v>
      </c>
      <c r="BT314" s="27">
        <f>$BS$35*BQ313*BS313-$BS$36*BS313</f>
        <v>-0.90976379460428902</v>
      </c>
      <c r="BU314" s="100"/>
      <c r="BV314" s="19">
        <f>BV313+$BK$41</f>
        <v>124.65999999999929</v>
      </c>
      <c r="BW314" s="25">
        <f>BW313+BX314*$BQ$41</f>
        <v>0.87634569357902214</v>
      </c>
      <c r="BX314" s="26">
        <f>-$BS$35*BW313*BY313</f>
        <v>-7.0618603809192673E-2</v>
      </c>
      <c r="BY314" s="25">
        <f>BY313+BZ314*$BQ$41</f>
        <v>1.4173042334833892</v>
      </c>
      <c r="BZ314" s="27">
        <f>$BS$35*BW313*BY313-$BS$36*BY313</f>
        <v>-0.90976379460428902</v>
      </c>
      <c r="CA314" s="33"/>
      <c r="CB314" s="21">
        <f>CB313+$AA$41</f>
        <v>243.90000000000106</v>
      </c>
      <c r="CC314" s="64">
        <f>AC317</f>
        <v>3.2330131320648629E-20</v>
      </c>
      <c r="CD314" s="64">
        <f>AI317</f>
        <v>3.7563878171246324E-9</v>
      </c>
      <c r="CE314" s="64">
        <f>AO317</f>
        <v>1.625041945991754E-5</v>
      </c>
      <c r="CF314" s="25">
        <f>AU317</f>
        <v>3.1298309504027889E-4</v>
      </c>
      <c r="CG314" s="63">
        <f>BA317</f>
        <v>1.0505569096033349E-2</v>
      </c>
      <c r="CH314" s="63">
        <f>BG317</f>
        <v>5.4988847674504477E-3</v>
      </c>
      <c r="CI314" s="63">
        <f>BM317</f>
        <v>7.6826191349370186E-7</v>
      </c>
      <c r="CJ314" s="63">
        <f>BS317</f>
        <v>1.1757275780845127</v>
      </c>
      <c r="CK314" s="64">
        <f>SUM(CC314:CJ314)</f>
        <v>1.192062037480798</v>
      </c>
      <c r="CL314" s="75">
        <f>P103</f>
        <v>44480</v>
      </c>
    </row>
    <row r="315" spans="2:90" x14ac:dyDescent="0.65">
      <c r="B315" s="45">
        <v>44169</v>
      </c>
      <c r="C315" s="39">
        <f t="shared" si="79"/>
        <v>2405</v>
      </c>
      <c r="D315" s="47">
        <v>155232</v>
      </c>
      <c r="E315" s="52">
        <f t="shared" si="80"/>
        <v>4.2237195680069131E-2</v>
      </c>
      <c r="F315" s="39">
        <f t="shared" si="81"/>
        <v>38732</v>
      </c>
      <c r="G315" s="47">
        <v>3675244</v>
      </c>
      <c r="H315" s="47">
        <f t="shared" si="82"/>
        <v>27</v>
      </c>
      <c r="I315" s="47">
        <v>2240</v>
      </c>
      <c r="J315" s="53">
        <f t="shared" si="83"/>
        <v>1.443001443001443E-2</v>
      </c>
      <c r="Y315" s="48"/>
      <c r="Z315" s="51">
        <f>Z314+$AA$41</f>
        <v>244.80000000000106</v>
      </c>
      <c r="AA315" s="25">
        <f>AA314+AB315*$AA$41</f>
        <v>18.138706446752369</v>
      </c>
      <c r="AB315" s="26">
        <f>-$AC$35*AA314*AC314</f>
        <v>-1.6377125861057937E-20</v>
      </c>
      <c r="AC315" s="25">
        <f>AC314+AD315*$AA$41</f>
        <v>4.8928574875820379E-20</v>
      </c>
      <c r="AD315" s="27">
        <f>$AC$35*AA314*AC314-$AC$36*AC314</f>
        <v>-1.2515123379112404E-20</v>
      </c>
      <c r="AE315" s="33"/>
      <c r="AF315" s="51">
        <f>AF314+$AG$41</f>
        <v>100.64000000000026</v>
      </c>
      <c r="AG315" s="80">
        <f>AG314+AH315*$AG$41</f>
        <v>6.9270656486112108</v>
      </c>
      <c r="AH315" s="26">
        <f>-$AI$35*AG314*AI314</f>
        <v>-8.020557711788215E-10</v>
      </c>
      <c r="AI315" s="25">
        <f>AI314+AJ315*$AG$41</f>
        <v>4.8515530845560384E-9</v>
      </c>
      <c r="AJ315" s="27">
        <f>$AI$35*AG314*AI314-$AI$36*AI314</f>
        <v>-1.7893404897258401E-9</v>
      </c>
      <c r="AK315" s="30"/>
      <c r="AL315" s="51">
        <f>AL314+$AM$41</f>
        <v>136</v>
      </c>
      <c r="AM315" s="25">
        <f>AM314+AN315*$AM$41</f>
        <v>29.289060350476653</v>
      </c>
      <c r="AN315" s="26">
        <f>-$AO$35*AM314*AO314</f>
        <v>-1.1234975440847091E-5</v>
      </c>
      <c r="AO315" s="25">
        <f>AO314+AP315*$AM$41</f>
        <v>1.9469327411002487E-5</v>
      </c>
      <c r="AP315" s="27">
        <f>$AO$35*AM314*AO314-$AO$36*AO314</f>
        <v>-3.6823903797763849E-6</v>
      </c>
      <c r="AQ315" s="5"/>
      <c r="AR315" s="51">
        <f>AR314+$AS$41</f>
        <v>65.280000000000143</v>
      </c>
      <c r="AS315" s="25">
        <f>AS314+AT315*$AS$41</f>
        <v>3.0404488896587609</v>
      </c>
      <c r="AT315" s="26">
        <f>-$AU$35*AS314*AU314</f>
        <v>-3.2727844031063228E-5</v>
      </c>
      <c r="AU315" s="25">
        <f>AU314+AV315*$AS$41</f>
        <v>3.7714683086114976E-4</v>
      </c>
      <c r="AV315" s="27">
        <f>$AU$35*AS314*AU314-$AU$36*AU314</f>
        <v>-1.5357424871799796E-4</v>
      </c>
      <c r="AW315" s="30"/>
      <c r="AX315" s="19">
        <f>AX314+$AS$41</f>
        <v>65.280000000000143</v>
      </c>
      <c r="AY315" s="25">
        <f>AY314+AZ315*$AY$41</f>
        <v>1.3165632071690824E-3</v>
      </c>
      <c r="AZ315" s="26">
        <f>-$BA$35*AY314*BA314</f>
        <v>-1.2462348760426622E-6</v>
      </c>
      <c r="BA315" s="25">
        <f>BA314+BB315*$AY$41</f>
        <v>1.2198534594490367E-2</v>
      </c>
      <c r="BB315" s="27">
        <f>$BA$35*AY314*BA314-$BA$36*BA314</f>
        <v>-5.256646123836319E-3</v>
      </c>
      <c r="BC315" s="36"/>
      <c r="BD315" s="19">
        <f>BD314+$BE$41</f>
        <v>54.400000000000233</v>
      </c>
      <c r="BE315" s="25">
        <f>BE314+BF315*$BE$41</f>
        <v>0.57366551893893247</v>
      </c>
      <c r="BF315" s="26">
        <f>-$BG$35*BE314*BG314</f>
        <v>-2.5325746212085949E-4</v>
      </c>
      <c r="BG315" s="25">
        <f>BG314+BH315*$BE$41</f>
        <v>7.1626335529600986E-3</v>
      </c>
      <c r="BH315" s="27">
        <f>$BG$35*BE314*BG314-$BG$36*BG314</f>
        <v>-5.0602923532220741E-3</v>
      </c>
      <c r="BI315" s="74"/>
      <c r="BJ315" s="19">
        <f>BJ314+$BK$41</f>
        <v>125.11999999999928</v>
      </c>
      <c r="BK315" s="25">
        <f>BK314+BL315*$BK$41</f>
        <v>1.2027123364291652</v>
      </c>
      <c r="BL315" s="26">
        <f>-$BM$35*BK314*BM314</f>
        <v>-1.0435267660280737E-7</v>
      </c>
      <c r="BM315" s="25">
        <f>BM314+BN315*$BK$41</f>
        <v>1.4624645177242563E-6</v>
      </c>
      <c r="BN315" s="27">
        <f>$BM$35*BK314*BM314-$BM$36*BM314</f>
        <v>-1.2072029385420246E-6</v>
      </c>
      <c r="BO315" s="74"/>
      <c r="BP315" s="19">
        <f>BP314+$BK$41</f>
        <v>125.11999999999928</v>
      </c>
      <c r="BQ315" s="25">
        <f>BQ314+BR315*$BQ$41</f>
        <v>0.86976283673304833</v>
      </c>
      <c r="BR315" s="26">
        <f>-$BS$35*BQ314*BS314</f>
        <v>-6.582856845973771E-2</v>
      </c>
      <c r="BS315" s="25">
        <f>BS314+BT315*$BQ$41</f>
        <v>1.3317623151529427</v>
      </c>
      <c r="BT315" s="27">
        <f>$BS$35*BQ314*BS314-$BS$36*BS314</f>
        <v>-0.85541918330446531</v>
      </c>
      <c r="BU315" s="100"/>
      <c r="BV315" s="19">
        <f>BV314+$BK$41</f>
        <v>125.11999999999928</v>
      </c>
      <c r="BW315" s="25">
        <f>BW314+BX315*$BQ$41</f>
        <v>0.86976283673304833</v>
      </c>
      <c r="BX315" s="26">
        <f>-$BS$35*BW314*BY314</f>
        <v>-6.582856845973771E-2</v>
      </c>
      <c r="BY315" s="25">
        <f>BY314+BZ315*$BQ$41</f>
        <v>1.3317623151529427</v>
      </c>
      <c r="BZ315" s="27">
        <f>$BS$35*BW314*BY314-$BS$36*BY314</f>
        <v>-0.85541918330446531</v>
      </c>
      <c r="CA315" s="33"/>
      <c r="CB315" s="21">
        <f>CB314+$AA$41</f>
        <v>244.80000000000106</v>
      </c>
      <c r="CC315" s="64">
        <f>AC318</f>
        <v>2.6280275869166122E-20</v>
      </c>
      <c r="CD315" s="64">
        <f>AI318</f>
        <v>3.3053331644467573E-9</v>
      </c>
      <c r="CE315" s="64">
        <f>AO318</f>
        <v>1.4846406859144496E-5</v>
      </c>
      <c r="CF315" s="25">
        <f>AU318</f>
        <v>2.8511893487864927E-4</v>
      </c>
      <c r="CG315" s="63">
        <f>BA318</f>
        <v>9.7493473194305482E-3</v>
      </c>
      <c r="CH315" s="63">
        <f>BG318</f>
        <v>4.8180936255582101E-3</v>
      </c>
      <c r="CI315" s="63">
        <f>BM318</f>
        <v>5.5682828248872753E-7</v>
      </c>
      <c r="CJ315" s="63">
        <f>BS318</f>
        <v>1.1046511418359148</v>
      </c>
      <c r="CK315" s="64">
        <f>SUM(CC315:CJ315)</f>
        <v>1.119519108256257</v>
      </c>
      <c r="CL315" s="36"/>
    </row>
    <row r="316" spans="2:90" x14ac:dyDescent="0.65">
      <c r="B316" s="45">
        <v>44170</v>
      </c>
      <c r="C316" s="39">
        <f t="shared" si="79"/>
        <v>2442</v>
      </c>
      <c r="D316" s="47">
        <v>157674</v>
      </c>
      <c r="E316" s="52">
        <f t="shared" si="80"/>
        <v>4.2441045131664301E-2</v>
      </c>
      <c r="F316" s="39">
        <f t="shared" si="81"/>
        <v>39886</v>
      </c>
      <c r="G316" s="47">
        <v>3715130</v>
      </c>
      <c r="H316" s="47">
        <f t="shared" si="82"/>
        <v>43</v>
      </c>
      <c r="I316" s="47">
        <v>2283</v>
      </c>
      <c r="J316" s="53">
        <f t="shared" si="83"/>
        <v>1.4479241980288443E-2</v>
      </c>
      <c r="Y316" s="48"/>
      <c r="Z316" s="51">
        <f>Z315+$AA$41</f>
        <v>245.70000000000107</v>
      </c>
      <c r="AA316" s="25">
        <f>AA315+AB316*$AA$41</f>
        <v>18.138706446752369</v>
      </c>
      <c r="AB316" s="26">
        <f>-$AC$35*AA315*AC315</f>
        <v>-1.3312515847956737E-20</v>
      </c>
      <c r="AC316" s="25">
        <f>AC315+AD316*$AA$41</f>
        <v>3.977269479262704E-20</v>
      </c>
      <c r="AD316" s="27">
        <f>$AC$35*AA315*AC315-$AC$36*AC315</f>
        <v>-1.0173200092437043E-20</v>
      </c>
      <c r="AE316" s="33"/>
      <c r="AF316" s="51">
        <f>AF315+$AG$41</f>
        <v>101.01000000000026</v>
      </c>
      <c r="AG316" s="80">
        <f>AG315+AH316*$AG$41</f>
        <v>6.9270656483500845</v>
      </c>
      <c r="AH316" s="26">
        <f>-$AI$35*AG315*AI315</f>
        <v>-7.0574756100327987E-10</v>
      </c>
      <c r="AI316" s="25">
        <f>AI315+AJ316*$AG$41</f>
        <v>4.2689946007229567E-9</v>
      </c>
      <c r="AJ316" s="27">
        <f>$AI$35*AG315*AI315-$AI$36*AI315</f>
        <v>-1.574482388738058E-9</v>
      </c>
      <c r="AK316" s="30"/>
      <c r="AL316" s="51">
        <f>AL315+$AM$41</f>
        <v>136.5</v>
      </c>
      <c r="AM316" s="25">
        <f>AM315+AN316*$AM$41</f>
        <v>29.289055218331903</v>
      </c>
      <c r="AN316" s="26">
        <f>-$AO$35*AM315*AO315</f>
        <v>-1.0264289499432741E-5</v>
      </c>
      <c r="AO316" s="25">
        <f>AO315+AP316*$AM$41</f>
        <v>1.7787207566867988E-5</v>
      </c>
      <c r="AP316" s="27">
        <f>$AO$35*AM315*AO315-$AO$36*AO315</f>
        <v>-3.3642396882689989E-6</v>
      </c>
      <c r="AQ316" s="5"/>
      <c r="AR316" s="51">
        <f>AR315+$AS$41</f>
        <v>65.520000000000138</v>
      </c>
      <c r="AS316" s="25">
        <f>AS315+AT316*$AS$41</f>
        <v>3.0404417342778229</v>
      </c>
      <c r="AT316" s="26">
        <f>-$AU$35*AS315*AU315</f>
        <v>-2.9814087241382683E-5</v>
      </c>
      <c r="AU316" s="25">
        <f>AU315+AV316*$AS$41</f>
        <v>3.4357035406607742E-4</v>
      </c>
      <c r="AV316" s="27">
        <f>$AU$35*AS315*AU315-$AU$36*AU315</f>
        <v>-1.3990198664613472E-4</v>
      </c>
      <c r="AW316" s="30"/>
      <c r="AX316" s="19">
        <f>AX315+$AS$41</f>
        <v>65.520000000000138</v>
      </c>
      <c r="AY316" s="25">
        <f>AY315+AZ316*$AY$41</f>
        <v>1.3163550677309853E-3</v>
      </c>
      <c r="AZ316" s="26">
        <f>-$BA$35*AY315*BA315</f>
        <v>-1.1563302116509373E-6</v>
      </c>
      <c r="BA316" s="25">
        <f>BA315+BB316*$AY$41</f>
        <v>1.1320448243125157E-2</v>
      </c>
      <c r="BB316" s="27">
        <f>$BA$35*AY315*BA315-$BA$36*BA315</f>
        <v>-4.8782575075844966E-3</v>
      </c>
      <c r="BC316" s="36"/>
      <c r="BD316" s="19">
        <f>BD315+$BE$41</f>
        <v>54.600000000000236</v>
      </c>
      <c r="BE316" s="25">
        <f>BE315+BF316*$BE$41</f>
        <v>0.57362114221527594</v>
      </c>
      <c r="BF316" s="26">
        <f>-$BG$35*BE315*BG315</f>
        <v>-2.218836182829263E-4</v>
      </c>
      <c r="BG316" s="25">
        <f>BG315+BH316*$BE$41</f>
        <v>6.2758679147318711E-3</v>
      </c>
      <c r="BH316" s="27">
        <f>$BG$35*BE315*BG315-$BG$36*BG315</f>
        <v>-4.4338281911411375E-3</v>
      </c>
      <c r="BI316" s="74"/>
      <c r="BJ316" s="19">
        <f>BJ315+$BK$41</f>
        <v>125.57999999999927</v>
      </c>
      <c r="BK316" s="25">
        <f>BK315+BL316*$BK$41</f>
        <v>1.2027123016376462</v>
      </c>
      <c r="BL316" s="26">
        <f>-$BM$35*BK315*BM315</f>
        <v>-7.5633737033446366E-8</v>
      </c>
      <c r="BM316" s="25">
        <f>BM315+BN316*$BK$41</f>
        <v>1.0599791459600888E-6</v>
      </c>
      <c r="BN316" s="27">
        <f>$BM$35*BK315*BM315-$BM$36*BM315</f>
        <v>-8.7496819948732033E-7</v>
      </c>
      <c r="BO316" s="74"/>
      <c r="BP316" s="19">
        <f>BP315+$BK$41</f>
        <v>125.57999999999927</v>
      </c>
      <c r="BQ316" s="25">
        <f>BQ315+BR316*$BQ$41</f>
        <v>0.86362375467691588</v>
      </c>
      <c r="BR316" s="26">
        <f>-$BS$35*BQ315*BS315</f>
        <v>-6.1390820561324555E-2</v>
      </c>
      <c r="BS316" s="25">
        <f>BS315+BT316*$BQ$41</f>
        <v>1.2513368467241339</v>
      </c>
      <c r="BT316" s="27">
        <f>$BS$35*BQ315*BS315-$BS$36*BS315</f>
        <v>-0.80425468428808822</v>
      </c>
      <c r="BU316" s="100"/>
      <c r="BV316" s="19">
        <f>BV315+$BK$41</f>
        <v>125.57999999999927</v>
      </c>
      <c r="BW316" s="25">
        <f>BW315+BX316*$BQ$41</f>
        <v>0.86362375467691588</v>
      </c>
      <c r="BX316" s="26">
        <f>-$BS$35*BW315*BY315</f>
        <v>-6.1390820561324555E-2</v>
      </c>
      <c r="BY316" s="25">
        <f>BY315+BZ316*$BQ$41</f>
        <v>1.2513368467241339</v>
      </c>
      <c r="BZ316" s="27">
        <f>$BS$35*BW315*BY315-$BS$36*BY315</f>
        <v>-0.80425468428808822</v>
      </c>
      <c r="CA316" s="33"/>
      <c r="CB316" s="21">
        <f>CB315+$AA$41</f>
        <v>245.70000000000107</v>
      </c>
      <c r="CC316" s="64">
        <f>AC319</f>
        <v>2.1362514519647759E-20</v>
      </c>
      <c r="CD316" s="64">
        <f>AI319</f>
        <v>2.9084396659381518E-9</v>
      </c>
      <c r="CE316" s="64">
        <f>AO319</f>
        <v>1.3563698332198731E-5</v>
      </c>
      <c r="CF316" s="25">
        <f>AU319</f>
        <v>2.5973544580528031E-4</v>
      </c>
      <c r="CG316" s="63">
        <f>BA319</f>
        <v>9.0475605888793997E-3</v>
      </c>
      <c r="CH316" s="63">
        <f>BG319</f>
        <v>4.2215862705704951E-3</v>
      </c>
      <c r="CI316" s="63">
        <f>BM319</f>
        <v>4.0358337512098529E-7</v>
      </c>
      <c r="CJ316" s="63">
        <f>BS319</f>
        <v>1.0378402019629205</v>
      </c>
      <c r="CK316" s="64">
        <f>SUM(CC316:CJ316)</f>
        <v>1.0513830544583227</v>
      </c>
      <c r="CL316" s="36"/>
    </row>
    <row r="317" spans="2:90" x14ac:dyDescent="0.65">
      <c r="B317" s="45">
        <v>44171</v>
      </c>
      <c r="C317" s="39">
        <f t="shared" si="79"/>
        <v>2424</v>
      </c>
      <c r="D317" s="47">
        <v>160098</v>
      </c>
      <c r="E317" s="52">
        <f t="shared" si="80"/>
        <v>4.2805280863367365E-2</v>
      </c>
      <c r="F317" s="39">
        <f t="shared" si="81"/>
        <v>25016</v>
      </c>
      <c r="G317" s="47">
        <v>3740146</v>
      </c>
      <c r="H317" s="47">
        <f t="shared" si="82"/>
        <v>32</v>
      </c>
      <c r="I317" s="47">
        <v>2315</v>
      </c>
      <c r="J317" s="53">
        <f t="shared" si="83"/>
        <v>1.4459893315344351E-2</v>
      </c>
      <c r="Y317" s="48"/>
      <c r="Z317" s="51">
        <f>Z316+$AA$41</f>
        <v>246.60000000000107</v>
      </c>
      <c r="AA317" s="25">
        <f>AA316+AB317*$AA$41</f>
        <v>18.138706446752369</v>
      </c>
      <c r="AB317" s="26">
        <f>-$AC$35*AA316*AC316</f>
        <v>-1.0821378531596077E-20</v>
      </c>
      <c r="AC317" s="25">
        <f>AC316+AD317*$AA$41</f>
        <v>3.2330131320648629E-20</v>
      </c>
      <c r="AD317" s="27">
        <f>$AC$35*AA316*AC316-$AC$36*AC316</f>
        <v>-8.2695149688649015E-21</v>
      </c>
      <c r="AE317" s="33"/>
      <c r="AF317" s="51">
        <f>AF316+$AG$41</f>
        <v>101.38000000000027</v>
      </c>
      <c r="AG317" s="80">
        <f>AG316+AH317*$AG$41</f>
        <v>6.9270656481203128</v>
      </c>
      <c r="AH317" s="26">
        <f>-$AI$35*AG316*AI316</f>
        <v>-6.2100372288485955E-10</v>
      </c>
      <c r="AI317" s="25">
        <f>AI316+AJ317*$AG$41</f>
        <v>3.7563878171246324E-9</v>
      </c>
      <c r="AJ317" s="27">
        <f>$AI$35*AG316*AI316-$AI$36*AI316</f>
        <v>-1.3854237394549298E-9</v>
      </c>
      <c r="AK317" s="30"/>
      <c r="AL317" s="51">
        <f>AL316+$AM$41</f>
        <v>137</v>
      </c>
      <c r="AM317" s="25">
        <f>AM316+AN317*$AM$41</f>
        <v>29.289050529597361</v>
      </c>
      <c r="AN317" s="26">
        <f>-$AO$35*AM316*AO316</f>
        <v>-9.3774690829066936E-6</v>
      </c>
      <c r="AO317" s="25">
        <f>AO316+AP317*$AM$41</f>
        <v>1.625041945991754E-5</v>
      </c>
      <c r="AP317" s="27">
        <f>$AO$35*AM316*AO316-$AO$36*AO316</f>
        <v>-3.073576213900898E-6</v>
      </c>
      <c r="AQ317" s="5"/>
      <c r="AR317" s="51">
        <f>AR316+$AS$41</f>
        <v>65.760000000000133</v>
      </c>
      <c r="AS317" s="25">
        <f>AS316+AT317*$AS$41</f>
        <v>3.0404352159386097</v>
      </c>
      <c r="AT317" s="26">
        <f>-$AU$35*AS316*AU316</f>
        <v>-2.7159746722240863E-5</v>
      </c>
      <c r="AU317" s="25">
        <f>AU316+AV317*$AS$41</f>
        <v>3.1298309504027889E-4</v>
      </c>
      <c r="AV317" s="27">
        <f>$AU$35*AS316*AU316-$AU$36*AU316</f>
        <v>-1.27446912607494E-4</v>
      </c>
      <c r="AW317" s="30"/>
      <c r="AX317" s="19">
        <f>AX316+$AS$41</f>
        <v>65.760000000000133</v>
      </c>
      <c r="AY317" s="25">
        <f>AY316+AZ317*$AY$41</f>
        <v>1.3161619413177821E-3</v>
      </c>
      <c r="AZ317" s="26">
        <f>-$BA$35*AY316*BA316</f>
        <v>-1.0729245177953373E-6</v>
      </c>
      <c r="BA317" s="25">
        <f>BA316+BB317*$AY$41</f>
        <v>1.0505569096033349E-2</v>
      </c>
      <c r="BB317" s="27">
        <f>$BA$35*AY316*BA316-$BA$36*BA316</f>
        <v>-4.5271063727322682E-3</v>
      </c>
      <c r="BC317" s="36"/>
      <c r="BD317" s="19">
        <f>BD316+$BE$41</f>
        <v>54.800000000000239</v>
      </c>
      <c r="BE317" s="25">
        <f>BE316+BF317*$BE$41</f>
        <v>0.5735822625336422</v>
      </c>
      <c r="BF317" s="26">
        <f>-$BG$35*BE316*BG316</f>
        <v>-1.9439840816859769E-4</v>
      </c>
      <c r="BG317" s="25">
        <f>BG316+BH317*$BE$41</f>
        <v>5.4988847674504477E-3</v>
      </c>
      <c r="BH317" s="27">
        <f>$BG$35*BE316*BG316-$BG$36*BG316</f>
        <v>-3.8849157364071189E-3</v>
      </c>
      <c r="BI317" s="74"/>
      <c r="BJ317" s="19">
        <f>BJ316+$BK$41</f>
        <v>126.03999999999927</v>
      </c>
      <c r="BK317" s="25">
        <f>BK316+BL317*$BK$41</f>
        <v>1.202712276421114</v>
      </c>
      <c r="BL317" s="26">
        <f>-$BM$35*BK316*BM316</f>
        <v>-5.4818548207999287E-8</v>
      </c>
      <c r="BM317" s="25">
        <f>BM316+BN317*$BK$41</f>
        <v>7.6826191349370186E-7</v>
      </c>
      <c r="BN317" s="27">
        <f>$BM$35*BK316*BM316-$BM$36*BM316</f>
        <v>-6.3416789666605855E-7</v>
      </c>
      <c r="BO317" s="74"/>
      <c r="BP317" s="19">
        <f>BP316+$BK$41</f>
        <v>126.03999999999927</v>
      </c>
      <c r="BQ317" s="25">
        <f>BQ316+BR317*$BQ$41</f>
        <v>0.85789612827946848</v>
      </c>
      <c r="BR317" s="26">
        <f>-$BS$35*BQ316*BS316</f>
        <v>-5.7276263974473857E-2</v>
      </c>
      <c r="BS317" s="25">
        <f>BS316+BT317*$BQ$41</f>
        <v>1.1757275780845127</v>
      </c>
      <c r="BT317" s="27">
        <f>$BS$35*BQ316*BS316-$BS$36*BS316</f>
        <v>-0.7560926863962133</v>
      </c>
      <c r="BU317" s="100"/>
      <c r="BV317" s="19">
        <f>BV316+$BK$41</f>
        <v>126.03999999999927</v>
      </c>
      <c r="BW317" s="25">
        <f>BW316+BX317*$BQ$41</f>
        <v>0.85789612827946848</v>
      </c>
      <c r="BX317" s="26">
        <f>-$BS$35*BW316*BY316</f>
        <v>-5.7276263974473857E-2</v>
      </c>
      <c r="BY317" s="25">
        <f>BY316+BZ317*$BQ$41</f>
        <v>1.1757275780845127</v>
      </c>
      <c r="BZ317" s="27">
        <f>$BS$35*BW316*BY316-$BS$36*BY316</f>
        <v>-0.7560926863962133</v>
      </c>
      <c r="CA317" s="33"/>
      <c r="CB317" s="21">
        <f>CB316+$AA$41</f>
        <v>246.60000000000107</v>
      </c>
      <c r="CC317" s="64">
        <f>AC320</f>
        <v>1.7365001374951001E-20</v>
      </c>
      <c r="CD317" s="64">
        <f>AI320</f>
        <v>2.5592038289444269E-9</v>
      </c>
      <c r="CE317" s="64">
        <f>AO320</f>
        <v>1.2391813527653797E-5</v>
      </c>
      <c r="CF317" s="25">
        <f>AU320</f>
        <v>2.3661178215569366E-4</v>
      </c>
      <c r="CG317" s="63">
        <f>BA320</f>
        <v>8.396290514362581E-3</v>
      </c>
      <c r="CH317" s="63">
        <f>BG320</f>
        <v>3.6989285532480088E-3</v>
      </c>
      <c r="CI317" s="63">
        <f>BM320</f>
        <v>2.9251305247495263E-7</v>
      </c>
      <c r="CJ317" s="63">
        <f>BS320</f>
        <v>0.97504263147690085</v>
      </c>
      <c r="CK317" s="64">
        <f>SUM(CC317:CJ317)</f>
        <v>0.98738714921245108</v>
      </c>
      <c r="CL317" s="75">
        <f>P104</f>
        <v>44487</v>
      </c>
    </row>
    <row r="318" spans="2:90" x14ac:dyDescent="0.65">
      <c r="B318" s="45">
        <v>44172</v>
      </c>
      <c r="C318" s="39">
        <f t="shared" si="79"/>
        <v>1969</v>
      </c>
      <c r="D318" s="47">
        <v>162067</v>
      </c>
      <c r="E318" s="52">
        <f t="shared" si="80"/>
        <v>4.3099429434580443E-2</v>
      </c>
      <c r="F318" s="39">
        <f t="shared" si="81"/>
        <v>20159</v>
      </c>
      <c r="G318" s="47">
        <v>3760305</v>
      </c>
      <c r="H318" s="47">
        <f t="shared" si="82"/>
        <v>20</v>
      </c>
      <c r="I318" s="47">
        <v>2335</v>
      </c>
      <c r="J318" s="53">
        <f t="shared" si="83"/>
        <v>1.4407621539239943E-2</v>
      </c>
      <c r="Y318" s="48"/>
      <c r="Z318" s="51">
        <f>Z317+$AA$41</f>
        <v>247.50000000000108</v>
      </c>
      <c r="AA318" s="25">
        <f>AA317+AB318*$AA$41</f>
        <v>18.138706446752369</v>
      </c>
      <c r="AB318" s="26">
        <f>-$AC$35*AA317*AC317</f>
        <v>-8.7964014211530001E-21</v>
      </c>
      <c r="AC318" s="25">
        <f>AC317+AD318*$AA$41</f>
        <v>2.6280275869166122E-20</v>
      </c>
      <c r="AD318" s="27">
        <f>$AC$35*AA317*AC317-$AC$36*AC317</f>
        <v>-6.7220616127583403E-21</v>
      </c>
      <c r="AE318" s="33"/>
      <c r="AF318" s="51">
        <f>AF317+$AG$41</f>
        <v>101.75000000000027</v>
      </c>
      <c r="AG318" s="80">
        <f>AG317+AH318*$AG$41</f>
        <v>6.9270656479181314</v>
      </c>
      <c r="AH318" s="26">
        <f>-$AI$35*AG317*AI317</f>
        <v>-5.4643564518945555E-10</v>
      </c>
      <c r="AI318" s="25">
        <f>AI317+AJ318*$AG$41</f>
        <v>3.3053331644467573E-9</v>
      </c>
      <c r="AJ318" s="27">
        <f>$AI$35*AG317*AI317-$AI$36*AI317</f>
        <v>-1.2190666288591216E-9</v>
      </c>
      <c r="AK318" s="30"/>
      <c r="AL318" s="51">
        <f>AL317+$AM$41</f>
        <v>137.5</v>
      </c>
      <c r="AM318" s="25">
        <f>AM317+AN318*$AM$41</f>
        <v>29.289046245963149</v>
      </c>
      <c r="AN318" s="26">
        <f>-$AO$35*AM317*AO317</f>
        <v>-8.5672684203961881E-6</v>
      </c>
      <c r="AO318" s="25">
        <f>AO317+AP318*$AM$41</f>
        <v>1.4846406859144496E-5</v>
      </c>
      <c r="AP318" s="27">
        <f>$AO$35*AM317*AO317-$AO$36*AO317</f>
        <v>-2.8080252015460884E-6</v>
      </c>
      <c r="AQ318" s="5"/>
      <c r="AR318" s="51">
        <f>AR317+$AS$41</f>
        <v>66.000000000000128</v>
      </c>
      <c r="AS318" s="25">
        <f>AS317+AT318*$AS$41</f>
        <v>3.040429277924507</v>
      </c>
      <c r="AT318" s="26">
        <f>-$AU$35*AS317*AU317</f>
        <v>-2.4741725428002041E-5</v>
      </c>
      <c r="AU318" s="25">
        <f>AU317+AV318*$AS$41</f>
        <v>2.8511893487864927E-4</v>
      </c>
      <c r="AV318" s="27">
        <f>$AU$35*AS317*AU317-$AU$36*AU317</f>
        <v>-1.1610066734012346E-4</v>
      </c>
      <c r="AW318" s="30"/>
      <c r="AX318" s="19">
        <f>AX317+$AS$41</f>
        <v>66.000000000000128</v>
      </c>
      <c r="AY318" s="25">
        <f>AY317+AZ318*$AY$41</f>
        <v>1.3159827430061816E-3</v>
      </c>
      <c r="AZ318" s="26">
        <f>-$BA$35*AY317*BA317</f>
        <v>-9.955461755580011E-7</v>
      </c>
      <c r="BA318" s="25">
        <f>BA317+BB318*$AY$41</f>
        <v>9.7493473194305482E-3</v>
      </c>
      <c r="BB318" s="27">
        <f>$BA$35*AY317*BA317-$BA$36*BA317</f>
        <v>-4.2012320922377817E-3</v>
      </c>
      <c r="BC318" s="36"/>
      <c r="BD318" s="19">
        <f>BD317+$BE$41</f>
        <v>55.000000000000242</v>
      </c>
      <c r="BE318" s="25">
        <f>BE317+BF318*$BE$41</f>
        <v>0.5735481986557659</v>
      </c>
      <c r="BF318" s="26">
        <f>-$BG$35*BE317*BG317</f>
        <v>-1.7031938938160448E-4</v>
      </c>
      <c r="BG318" s="25">
        <f>BG317+BH318*$BE$41</f>
        <v>4.8180936255582101E-3</v>
      </c>
      <c r="BH318" s="27">
        <f>$BG$35*BE317*BG317-$BG$36*BG317</f>
        <v>-3.4039557094611866E-3</v>
      </c>
      <c r="BI318" s="74"/>
      <c r="BJ318" s="19">
        <f>BJ317+$BK$41</f>
        <v>126.49999999999926</v>
      </c>
      <c r="BK318" s="25">
        <f>BK317+BL318*$BK$41</f>
        <v>1.2027122581444329</v>
      </c>
      <c r="BL318" s="26">
        <f>-$BM$35*BK317*BM317</f>
        <v>-3.9731915499222992E-8</v>
      </c>
      <c r="BM318" s="25">
        <f>BM317+BN318*$BK$41</f>
        <v>5.5682828248872753E-7</v>
      </c>
      <c r="BN318" s="27">
        <f>$BM$35*BK317*BM317-$BM$36*BM317</f>
        <v>-4.596383282716833E-7</v>
      </c>
      <c r="BO318" s="74"/>
      <c r="BP318" s="19">
        <f>BP317+$BK$41</f>
        <v>126.49999999999926</v>
      </c>
      <c r="BQ318" s="25">
        <f>BQ317+BR318*$BQ$41</f>
        <v>0.85255027195257294</v>
      </c>
      <c r="BR318" s="26">
        <f>-$BS$35*BQ317*BS317</f>
        <v>-5.3458563268955289E-2</v>
      </c>
      <c r="BS318" s="25">
        <f>BS317+BT318*$BQ$41</f>
        <v>1.1046511418359148</v>
      </c>
      <c r="BT318" s="27">
        <f>$BS$35*BQ317*BS317-$BS$36*BS317</f>
        <v>-0.71076436248597796</v>
      </c>
      <c r="BU318" s="100"/>
      <c r="BV318" s="19">
        <f>BV317+$BK$41</f>
        <v>126.49999999999926</v>
      </c>
      <c r="BW318" s="25">
        <f>BW317+BX318*$BQ$41</f>
        <v>0.85255027195257294</v>
      </c>
      <c r="BX318" s="26">
        <f>-$BS$35*BW317*BY317</f>
        <v>-5.3458563268955289E-2</v>
      </c>
      <c r="BY318" s="25">
        <f>BY317+BZ318*$BQ$41</f>
        <v>1.1046511418359148</v>
      </c>
      <c r="BZ318" s="27">
        <f>$BS$35*BW317*BY317-$BS$36*BY317</f>
        <v>-0.71076436248597796</v>
      </c>
      <c r="CA318" s="33"/>
      <c r="CB318" s="21">
        <f>CB317+$AA$41</f>
        <v>247.50000000000108</v>
      </c>
      <c r="CC318" s="64">
        <f>AC321</f>
        <v>1.411553272320595E-20</v>
      </c>
      <c r="CD318" s="64">
        <f>AI321</f>
        <v>2.2519030787465671E-9</v>
      </c>
      <c r="CE318" s="64">
        <f>AO321</f>
        <v>1.1321177553105882E-5</v>
      </c>
      <c r="CF318" s="25">
        <f>AU321</f>
        <v>2.1554675909396032E-4</v>
      </c>
      <c r="CG318" s="63">
        <f>BA321</f>
        <v>7.7919007623255222E-3</v>
      </c>
      <c r="CH318" s="63">
        <f>BG321</f>
        <v>3.2409779536145215E-3</v>
      </c>
      <c r="CI318" s="63">
        <f>BM321</f>
        <v>2.1201043234287026E-7</v>
      </c>
      <c r="CJ318" s="63">
        <f>BS321</f>
        <v>0.91602072032712534</v>
      </c>
      <c r="CK318" s="64">
        <f>SUM(CC318:CJ318)</f>
        <v>0.92728068124204788</v>
      </c>
      <c r="CL318" s="36"/>
    </row>
    <row r="319" spans="2:90" x14ac:dyDescent="0.65">
      <c r="B319" s="45">
        <v>44173</v>
      </c>
      <c r="C319" s="39">
        <f t="shared" si="79"/>
        <v>1862</v>
      </c>
      <c r="D319" s="47">
        <v>163929</v>
      </c>
      <c r="E319" s="52">
        <f t="shared" si="80"/>
        <v>4.3131390124264313E-2</v>
      </c>
      <c r="F319" s="39">
        <f t="shared" si="81"/>
        <v>40384</v>
      </c>
      <c r="G319" s="47">
        <v>3800689</v>
      </c>
      <c r="H319" s="47">
        <f t="shared" si="82"/>
        <v>47</v>
      </c>
      <c r="I319" s="47">
        <v>2382</v>
      </c>
      <c r="J319" s="53">
        <f t="shared" si="83"/>
        <v>1.4530680965539959E-2</v>
      </c>
      <c r="Y319" s="48"/>
      <c r="Z319" s="51">
        <f>Z318+$AA$41</f>
        <v>248.40000000000109</v>
      </c>
      <c r="AA319" s="25">
        <f>AA318+AB319*$AA$41</f>
        <v>18.138706446752369</v>
      </c>
      <c r="AB319" s="26">
        <f>-$AC$35*AA318*AC318</f>
        <v>-7.1503531399571135E-21</v>
      </c>
      <c r="AC319" s="25">
        <f>AC318+AD319*$AA$41</f>
        <v>2.1362514519647759E-20</v>
      </c>
      <c r="AD319" s="27">
        <f>$AC$35*AA318*AC318-$AC$36*AC318</f>
        <v>-5.4641792772426245E-21</v>
      </c>
      <c r="AE319" s="33"/>
      <c r="AF319" s="51">
        <f>AF318+$AG$41</f>
        <v>102.12000000000027</v>
      </c>
      <c r="AG319" s="80">
        <f>AG318+AH319*$AG$41</f>
        <v>6.9270656477402275</v>
      </c>
      <c r="AH319" s="26">
        <f>-$AI$35*AG318*AI318</f>
        <v>-4.8082145618563692E-10</v>
      </c>
      <c r="AI319" s="25">
        <f>AI318+AJ319*$AG$41</f>
        <v>2.9084396659381518E-9</v>
      </c>
      <c r="AJ319" s="27">
        <f>$AI$35*AG318*AI318-$AI$36*AI318</f>
        <v>-1.072685131104339E-9</v>
      </c>
      <c r="AK319" s="30"/>
      <c r="AL319" s="51">
        <f>AL318+$AM$41</f>
        <v>138</v>
      </c>
      <c r="AM319" s="25">
        <f>AM318+AN319*$AM$41</f>
        <v>29.289042332429275</v>
      </c>
      <c r="AN319" s="26">
        <f>-$AO$35*AM318*AO318</f>
        <v>-7.8270677475096165E-6</v>
      </c>
      <c r="AO319" s="25">
        <f>AO318+AP319*$AM$41</f>
        <v>1.3563698332198731E-5</v>
      </c>
      <c r="AP319" s="27">
        <f>$AO$35*AM318*AO318-$AO$36*AO318</f>
        <v>-2.5654170538915301E-6</v>
      </c>
      <c r="AQ319" s="5"/>
      <c r="AR319" s="51">
        <f>AR318+$AS$41</f>
        <v>66.240000000000123</v>
      </c>
      <c r="AS319" s="25">
        <f>AS318+AT319*$AS$41</f>
        <v>3.0404238685686136</v>
      </c>
      <c r="AT319" s="26">
        <f>-$AU$35*AS318*AU318</f>
        <v>-2.25389828896881E-5</v>
      </c>
      <c r="AU319" s="25">
        <f>AU318+AV319*$AS$41</f>
        <v>2.5973544580528031E-4</v>
      </c>
      <c r="AV319" s="27">
        <f>$AU$35*AS318*AU318-$AU$36*AU318</f>
        <v>-1.0576453780570408E-4</v>
      </c>
      <c r="AW319" s="30"/>
      <c r="AX319" s="19">
        <f>AX318+$AS$41</f>
        <v>66.240000000000123</v>
      </c>
      <c r="AY319" s="25">
        <f>AY318+AZ319*$AY$41</f>
        <v>1.3158164665583315E-3</v>
      </c>
      <c r="AZ319" s="26">
        <f>-$BA$35*AY318*BA318</f>
        <v>-9.2375804361198067E-7</v>
      </c>
      <c r="BA319" s="25">
        <f>BA318+BB319*$AY$41</f>
        <v>9.0475605888793997E-3</v>
      </c>
      <c r="BB319" s="27">
        <f>$BA$35*AY318*BA318-$BA$36*BA318</f>
        <v>-3.8988151697286074E-3</v>
      </c>
      <c r="BC319" s="36"/>
      <c r="BD319" s="19">
        <f>BD318+$BE$41</f>
        <v>55.200000000000244</v>
      </c>
      <c r="BE319" s="25">
        <f>BE318+BF319*$BE$41</f>
        <v>0.57351835383943106</v>
      </c>
      <c r="BF319" s="26">
        <f>-$BG$35*BE318*BG318</f>
        <v>-1.4922408167426194E-4</v>
      </c>
      <c r="BG319" s="25">
        <f>BG318+BH319*$BE$41</f>
        <v>4.2215862705704951E-3</v>
      </c>
      <c r="BH319" s="27">
        <f>$BG$35*BE318*BG318-$BG$36*BG318</f>
        <v>-2.9825367749385747E-3</v>
      </c>
      <c r="BI319" s="74"/>
      <c r="BJ319" s="19">
        <f>BJ318+$BK$41</f>
        <v>126.95999999999925</v>
      </c>
      <c r="BK319" s="25">
        <f>BK318+BL319*$BK$41</f>
        <v>1.2027122448976839</v>
      </c>
      <c r="BL319" s="26">
        <f>-$BM$35*BK318*BM318</f>
        <v>-2.8797280644320258E-8</v>
      </c>
      <c r="BM319" s="25">
        <f>BM318+BN319*$BK$41</f>
        <v>4.0358337512098529E-7</v>
      </c>
      <c r="BN319" s="27">
        <f>$BM$35*BK318*BM318-$BM$36*BM318</f>
        <v>-3.3314110297335267E-7</v>
      </c>
      <c r="BO319" s="74"/>
      <c r="BP319" s="19">
        <f>BP318+$BK$41</f>
        <v>126.95999999999925</v>
      </c>
      <c r="BQ319" s="25">
        <f>BQ318+BR319*$BQ$41</f>
        <v>0.84755888760623277</v>
      </c>
      <c r="BR319" s="26">
        <f>-$BS$35*BQ318*BS318</f>
        <v>-4.9913843463401254E-2</v>
      </c>
      <c r="BS319" s="25">
        <f>BS318+BT319*$BQ$41</f>
        <v>1.0378402019629205</v>
      </c>
      <c r="BT319" s="27">
        <f>$BS$35*BQ318*BS318-$BS$36*BS318</f>
        <v>-0.66810939872994346</v>
      </c>
      <c r="BU319" s="100"/>
      <c r="BV319" s="19">
        <f>BV318+$BK$41</f>
        <v>126.95999999999925</v>
      </c>
      <c r="BW319" s="25">
        <f>BW318+BX319*$BQ$41</f>
        <v>0.84755888760623277</v>
      </c>
      <c r="BX319" s="26">
        <f>-$BS$35*BW318*BY318</f>
        <v>-4.9913843463401254E-2</v>
      </c>
      <c r="BY319" s="25">
        <f>BY318+BZ319*$BQ$41</f>
        <v>1.0378402019629205</v>
      </c>
      <c r="BZ319" s="27">
        <f>$BS$35*BW318*BY318-$BS$36*BY318</f>
        <v>-0.66810939872994346</v>
      </c>
      <c r="CA319" s="33"/>
      <c r="CB319" s="21">
        <f>CB318+$AA$41</f>
        <v>248.40000000000109</v>
      </c>
      <c r="CC319" s="64">
        <f>AC322</f>
        <v>1.1474128896258737E-20</v>
      </c>
      <c r="CD319" s="64">
        <f>AI322</f>
        <v>1.9815019885124664E-9</v>
      </c>
      <c r="CE319" s="64">
        <f>AO322</f>
        <v>1.0343042749845485E-5</v>
      </c>
      <c r="CF319" s="25">
        <f>AU322</f>
        <v>1.9635710235561238E-4</v>
      </c>
      <c r="CG319" s="63">
        <f>BA322</f>
        <v>7.2310167525392122E-3</v>
      </c>
      <c r="CH319" s="63">
        <f>BG322</f>
        <v>2.8397237141480937E-3</v>
      </c>
      <c r="CI319" s="63">
        <f>BM322</f>
        <v>1.5366296660393804E-7</v>
      </c>
      <c r="CJ319" s="63">
        <f>BS322</f>
        <v>0.8605504143668431</v>
      </c>
      <c r="CK319" s="64">
        <f>SUM(CC319:CJ319)</f>
        <v>0.87082801062310444</v>
      </c>
      <c r="CL319" s="36"/>
    </row>
    <row r="320" spans="2:90" x14ac:dyDescent="0.65">
      <c r="B320" s="45">
        <v>44174</v>
      </c>
      <c r="C320" s="39">
        <f t="shared" si="79"/>
        <v>1911</v>
      </c>
      <c r="D320" s="47">
        <v>165840</v>
      </c>
      <c r="E320" s="52">
        <f t="shared" si="80"/>
        <v>4.315913186228635E-2</v>
      </c>
      <c r="F320" s="39">
        <f t="shared" si="81"/>
        <v>41835</v>
      </c>
      <c r="G320" s="47">
        <v>3842524</v>
      </c>
      <c r="H320" s="47">
        <f t="shared" si="82"/>
        <v>38</v>
      </c>
      <c r="I320" s="47">
        <v>2420</v>
      </c>
      <c r="J320" s="53">
        <f t="shared" si="83"/>
        <v>1.4592378195851423E-2</v>
      </c>
      <c r="Y320" s="48"/>
      <c r="Z320" s="51">
        <f>Z319+$AA$41</f>
        <v>249.30000000000109</v>
      </c>
      <c r="AA320" s="25">
        <f>AA319+AB320*$AA$41</f>
        <v>18.138706446752369</v>
      </c>
      <c r="AB320" s="26">
        <f>-$AC$35*AA319*AC319</f>
        <v>-5.8123256975456384E-21</v>
      </c>
      <c r="AC320" s="25">
        <f>AC319+AD320*$AA$41</f>
        <v>1.7365001374951001E-20</v>
      </c>
      <c r="AD320" s="27">
        <f>$AC$35*AA319*AC319-$AC$36*AC319</f>
        <v>-4.4416812718852855E-21</v>
      </c>
      <c r="AE320" s="33"/>
      <c r="AF320" s="51">
        <f>AF319+$AG$41</f>
        <v>102.49000000000028</v>
      </c>
      <c r="AG320" s="80">
        <f>AG319+AH320*$AG$41</f>
        <v>6.927065647583686</v>
      </c>
      <c r="AH320" s="26">
        <f>-$AI$35*AG319*AI319</f>
        <v>-4.230860024673499E-10</v>
      </c>
      <c r="AI320" s="25">
        <f>AI319+AJ320*$AG$41</f>
        <v>2.5592038289444269E-9</v>
      </c>
      <c r="AJ320" s="27">
        <f>$AI$35*AG319*AI319-$AI$36*AI319</f>
        <v>-9.4388064052358135E-10</v>
      </c>
      <c r="AK320" s="30"/>
      <c r="AL320" s="51">
        <f>AL319+$AM$41</f>
        <v>138.5</v>
      </c>
      <c r="AM320" s="25">
        <f>AM319+AN320*$AM$41</f>
        <v>29.289038757019664</v>
      </c>
      <c r="AN320" s="26">
        <f>-$AO$35*AM319*AO319</f>
        <v>-7.1508192234492419E-6</v>
      </c>
      <c r="AO320" s="25">
        <f>AO319+AP320*$AM$41</f>
        <v>1.2391813527653797E-5</v>
      </c>
      <c r="AP320" s="27">
        <f>$AO$35*AM319*AO319-$AO$36*AO319</f>
        <v>-2.3437696090898682E-6</v>
      </c>
      <c r="AQ320" s="5"/>
      <c r="AR320" s="51">
        <f>AR319+$AS$41</f>
        <v>66.480000000000118</v>
      </c>
      <c r="AS320" s="25">
        <f>AS319+AT320*$AS$41</f>
        <v>3.0404189408041162</v>
      </c>
      <c r="AT320" s="26">
        <f>-$AU$35*AS319*AU319</f>
        <v>-2.0532352072431778E-5</v>
      </c>
      <c r="AU320" s="25">
        <f>AU319+AV320*$AS$41</f>
        <v>2.3661178215569366E-4</v>
      </c>
      <c r="AV320" s="27">
        <f>$AU$35*AS319*AU319-$AU$36*AU319</f>
        <v>-9.6348598539944366E-5</v>
      </c>
      <c r="AW320" s="30"/>
      <c r="AX320" s="19">
        <f>AX319+$AS$41</f>
        <v>66.480000000000118</v>
      </c>
      <c r="AY320" s="25">
        <f>AY319+AZ320*$AY$41</f>
        <v>1.3156621786758343E-3</v>
      </c>
      <c r="AZ320" s="26">
        <f>-$BA$35*AY319*BA319</f>
        <v>-8.5715490276228298E-7</v>
      </c>
      <c r="BA320" s="25">
        <f>BA319+BB320*$AY$41</f>
        <v>8.396290514362581E-3</v>
      </c>
      <c r="BB320" s="27">
        <f>$BA$35*AY319*BA319-$BA$36*BA319</f>
        <v>-3.6181670806489977E-3</v>
      </c>
      <c r="BC320" s="36"/>
      <c r="BD320" s="19">
        <f>BD319+$BE$41</f>
        <v>55.400000000000247</v>
      </c>
      <c r="BE320" s="25">
        <f>BE319+BF320*$BE$41</f>
        <v>0.57349220534157941</v>
      </c>
      <c r="BF320" s="26">
        <f>-$BG$35*BE319*BG319</f>
        <v>-1.307424892583916E-4</v>
      </c>
      <c r="BG320" s="25">
        <f>BG319+BH320*$BE$41</f>
        <v>3.6989285532480088E-3</v>
      </c>
      <c r="BH320" s="27">
        <f>$BG$35*BE319*BG319-$BG$36*BG319</f>
        <v>-2.6132885866124301E-3</v>
      </c>
      <c r="BI320" s="74"/>
      <c r="BJ320" s="19">
        <f>BJ319+$BK$41</f>
        <v>127.41999999999925</v>
      </c>
      <c r="BK320" s="25">
        <f>BK319+BL320*$BK$41</f>
        <v>1.2027122352965773</v>
      </c>
      <c r="BL320" s="26">
        <f>-$BM$35*BK319*BM319</f>
        <v>-2.0871970685091203E-8</v>
      </c>
      <c r="BM320" s="25">
        <f>BM319+BN320*$BK$41</f>
        <v>2.9251305247495263E-7</v>
      </c>
      <c r="BN320" s="27">
        <f>$BM$35*BK319*BM319-$BM$36*BM319</f>
        <v>-2.4145722314354925E-7</v>
      </c>
      <c r="BO320" s="74"/>
      <c r="BP320" s="19">
        <f>BP319+$BK$41</f>
        <v>127.41999999999925</v>
      </c>
      <c r="BQ320" s="25">
        <f>BQ319+BR320*$BQ$41</f>
        <v>0.84289684496466255</v>
      </c>
      <c r="BR320" s="26">
        <f>-$BS$35*BQ319*BS319</f>
        <v>-4.6620426415702201E-2</v>
      </c>
      <c r="BS320" s="25">
        <f>BS319+BT320*$BQ$41</f>
        <v>0.97504263147690085</v>
      </c>
      <c r="BT320" s="27">
        <f>$BS$35*BQ319*BS319-$BS$36*BS319</f>
        <v>-0.62797570486019616</v>
      </c>
      <c r="BU320" s="100"/>
      <c r="BV320" s="19">
        <f>BV319+$BK$41</f>
        <v>127.41999999999925</v>
      </c>
      <c r="BW320" s="25">
        <f>BW319+BX320*$BQ$41</f>
        <v>0.84289684496466255</v>
      </c>
      <c r="BX320" s="26">
        <f>-$BS$35*BW319*BY319</f>
        <v>-4.6620426415702201E-2</v>
      </c>
      <c r="BY320" s="25">
        <f>BY319+BZ320*$BQ$41</f>
        <v>0.97504263147690085</v>
      </c>
      <c r="BZ320" s="27">
        <f>$BS$35*BW319*BY319-$BS$36*BY319</f>
        <v>-0.62797570486019616</v>
      </c>
      <c r="CA320" s="33"/>
      <c r="CB320" s="21">
        <f>CB319+$AA$41</f>
        <v>249.30000000000109</v>
      </c>
      <c r="CC320" s="64">
        <f>AC323</f>
        <v>9.3270042661243486E-21</v>
      </c>
      <c r="CD320" s="64">
        <f>AI323</f>
        <v>1.7435697688464034E-9</v>
      </c>
      <c r="CE320" s="64">
        <f>AO323</f>
        <v>9.4494172252227873E-6</v>
      </c>
      <c r="CF320" s="25">
        <f>AU323</f>
        <v>1.7887585379405195E-4</v>
      </c>
      <c r="CG320" s="63">
        <f>BA323</f>
        <v>6.7105068164256855E-3</v>
      </c>
      <c r="CH320" s="63">
        <f>BG323</f>
        <v>2.4881467547484995E-3</v>
      </c>
      <c r="CI320" s="63">
        <f>BM323</f>
        <v>1.113733274412E-7</v>
      </c>
      <c r="CJ320" s="63">
        <f>BS323</f>
        <v>0.80842058575119968</v>
      </c>
      <c r="CK320" s="64">
        <f>SUM(CC320:CJ320)</f>
        <v>0.81780767771029039</v>
      </c>
      <c r="CL320" s="75">
        <f>P105</f>
        <v>44494</v>
      </c>
    </row>
    <row r="321" spans="2:90" x14ac:dyDescent="0.65">
      <c r="B321" s="45">
        <v>44175</v>
      </c>
      <c r="C321" s="39">
        <f t="shared" si="79"/>
        <v>2733</v>
      </c>
      <c r="D321" s="47">
        <v>168573</v>
      </c>
      <c r="E321" s="52">
        <f t="shared" si="80"/>
        <v>4.3235275787009336E-2</v>
      </c>
      <c r="F321" s="39">
        <f t="shared" si="81"/>
        <v>56445</v>
      </c>
      <c r="G321" s="47">
        <v>3898969</v>
      </c>
      <c r="H321" s="47">
        <f t="shared" si="82"/>
        <v>45</v>
      </c>
      <c r="I321" s="47">
        <v>2465</v>
      </c>
      <c r="J321" s="53">
        <f t="shared" si="83"/>
        <v>1.4622745042207234E-2</v>
      </c>
      <c r="Y321" s="48"/>
      <c r="Z321" s="51">
        <f>Z320+$AA$41</f>
        <v>250.2000000000011</v>
      </c>
      <c r="AA321" s="25">
        <f>AA320+AB321*$AA$41</f>
        <v>18.138706446752369</v>
      </c>
      <c r="AB321" s="26">
        <f>-$AC$35*AA320*AC320</f>
        <v>-4.7246799358153119E-21</v>
      </c>
      <c r="AC321" s="25">
        <f>AC320+AD321*$AA$41</f>
        <v>1.411553272320595E-20</v>
      </c>
      <c r="AD321" s="27">
        <f>$AC$35*AA320*AC320-$AC$36*AC320</f>
        <v>-3.6105207241611692E-21</v>
      </c>
      <c r="AE321" s="33"/>
      <c r="AF321" s="51">
        <f>AF320+$AG$41</f>
        <v>102.86000000000028</v>
      </c>
      <c r="AG321" s="80">
        <f>AG320+AH321*$AG$41</f>
        <v>6.9270656474459411</v>
      </c>
      <c r="AH321" s="26">
        <f>-$AI$35*AG320*AI320</f>
        <v>-3.7228323150155708E-10</v>
      </c>
      <c r="AI321" s="25">
        <f>AI320+AJ321*$AG$41</f>
        <v>2.2519030787465671E-9</v>
      </c>
      <c r="AJ321" s="27">
        <f>$AI$35*AG320*AI320-$AI$36*AI320</f>
        <v>-8.3054256810232347E-10</v>
      </c>
      <c r="AK321" s="30"/>
      <c r="AL321" s="51">
        <f>AL320+$AM$41</f>
        <v>139</v>
      </c>
      <c r="AM321" s="25">
        <f>AM320+AN321*$AM$41</f>
        <v>29.289035490520906</v>
      </c>
      <c r="AN321" s="26">
        <f>-$AO$35*AM320*AO320</f>
        <v>-6.5329975202618275E-6</v>
      </c>
      <c r="AO321" s="25">
        <f>AO320+AP321*$AM$41</f>
        <v>1.1321177553105882E-5</v>
      </c>
      <c r="AP321" s="27">
        <f>$AO$35*AM320*AO320-$AO$36*AO320</f>
        <v>-2.1412719490958299E-6</v>
      </c>
      <c r="AQ321" s="5"/>
      <c r="AR321" s="51">
        <f>AR320+$AS$41</f>
        <v>66.720000000000113</v>
      </c>
      <c r="AS321" s="25">
        <f>AS320+AT321*$AS$41</f>
        <v>3.0404144517547054</v>
      </c>
      <c r="AT321" s="26">
        <f>-$AU$35*AS320*AU320</f>
        <v>-1.8704372546173299E-5</v>
      </c>
      <c r="AU321" s="25">
        <f>AU320+AV321*$AS$41</f>
        <v>2.1554675909396032E-4</v>
      </c>
      <c r="AV321" s="27">
        <f>$AU$35*AS320*AU320-$AU$36*AU320</f>
        <v>-8.7770929423888853E-5</v>
      </c>
      <c r="AW321" s="30"/>
      <c r="AX321" s="19">
        <f>AX320+$AS$41</f>
        <v>66.720000000000113</v>
      </c>
      <c r="AY321" s="25">
        <f>AY320+AZ321*$AY$41</f>
        <v>1.3155190136787871E-3</v>
      </c>
      <c r="AZ321" s="26">
        <f>-$BA$35*AY320*BA320</f>
        <v>-7.9536109470634908E-7</v>
      </c>
      <c r="BA321" s="25">
        <f>BA320+BB321*$AY$41</f>
        <v>7.7919007623255222E-3</v>
      </c>
      <c r="BB321" s="27">
        <f>$BA$35*AY320*BA320-$BA$36*BA320</f>
        <v>-3.3577208446503265E-3</v>
      </c>
      <c r="BC321" s="36"/>
      <c r="BD321" s="19">
        <f>BD320+$BE$41</f>
        <v>55.60000000000025</v>
      </c>
      <c r="BE321" s="25">
        <f>BE320+BF321*$BE$41</f>
        <v>0.57346929522929069</v>
      </c>
      <c r="BF321" s="26">
        <f>-$BG$35*BE320*BG320</f>
        <v>-1.1455056144376947E-4</v>
      </c>
      <c r="BG321" s="25">
        <f>BG320+BH321*$BE$41</f>
        <v>3.2409779536145215E-3</v>
      </c>
      <c r="BH321" s="27">
        <f>$BG$35*BE320*BG320-$BG$36*BG320</f>
        <v>-2.2897529981674362E-3</v>
      </c>
      <c r="BI321" s="74"/>
      <c r="BJ321" s="19">
        <f>BJ320+$BK$41</f>
        <v>127.87999999999924</v>
      </c>
      <c r="BK321" s="25">
        <f>BK320+BL321*$BK$41</f>
        <v>1.2027122283377947</v>
      </c>
      <c r="BL321" s="26">
        <f>-$BM$35*BK320*BM320</f>
        <v>-1.5127788169409736E-8</v>
      </c>
      <c r="BM321" s="25">
        <f>BM320+BN321*$BK$41</f>
        <v>2.1201043234287026E-7</v>
      </c>
      <c r="BN321" s="27">
        <f>$BM$35*BK320*BM320-$BM$36*BM320</f>
        <v>-1.7500569593930946E-7</v>
      </c>
      <c r="BO321" s="74"/>
      <c r="BP321" s="19">
        <f>BP320+$BK$41</f>
        <v>127.87999999999924</v>
      </c>
      <c r="BQ321" s="25">
        <f>BQ320+BR321*$BQ$41</f>
        <v>0.83854098506843955</v>
      </c>
      <c r="BR321" s="26">
        <f>-$BS$35*BQ320*BS320</f>
        <v>-4.3558598962229862E-2</v>
      </c>
      <c r="BS321" s="25">
        <f>BS320+BT321*$BQ$41</f>
        <v>0.91602072032712534</v>
      </c>
      <c r="BT321" s="27">
        <f>$BS$35*BQ320*BS320-$BS$36*BS320</f>
        <v>-0.59021911149775563</v>
      </c>
      <c r="BU321" s="100"/>
      <c r="BV321" s="19">
        <f>BV320+$BK$41</f>
        <v>127.87999999999924</v>
      </c>
      <c r="BW321" s="25">
        <f>BW320+BX321*$BQ$41</f>
        <v>0.83854098506843955</v>
      </c>
      <c r="BX321" s="26">
        <f>-$BS$35*BW320*BY320</f>
        <v>-4.3558598962229862E-2</v>
      </c>
      <c r="BY321" s="25">
        <f>BY320+BZ321*$BQ$41</f>
        <v>0.91602072032712534</v>
      </c>
      <c r="BZ321" s="27">
        <f>$BS$35*BW320*BY320-$BS$36*BY320</f>
        <v>-0.59021911149775563</v>
      </c>
      <c r="CA321" s="33"/>
      <c r="CB321" s="21">
        <f>CB320+$AA$41</f>
        <v>250.2000000000011</v>
      </c>
      <c r="CC321" s="64">
        <f>AC324</f>
        <v>7.5816656207049238E-21</v>
      </c>
      <c r="CD321" s="64">
        <f>AI324</f>
        <v>1.5342076649211052E-9</v>
      </c>
      <c r="CE321" s="64">
        <f>AO324</f>
        <v>8.6329995589969108E-6</v>
      </c>
      <c r="CF321" s="25">
        <f>AU324</f>
        <v>1.6295091886272704E-4</v>
      </c>
      <c r="CG321" s="63">
        <f>BA324</f>
        <v>6.2274647116482059E-3</v>
      </c>
      <c r="CH321" s="63">
        <f>BG324</f>
        <v>2.1800969229031839E-3</v>
      </c>
      <c r="CI321" s="63">
        <f>BM324</f>
        <v>8.0722234759779767E-8</v>
      </c>
      <c r="CJ321" s="63">
        <f>BS324</f>
        <v>0.75943233481020356</v>
      </c>
      <c r="CK321" s="64">
        <f>SUM(CC321:CJ321)</f>
        <v>0.76801156261961911</v>
      </c>
      <c r="CL321" s="36"/>
    </row>
    <row r="322" spans="2:90" x14ac:dyDescent="0.65">
      <c r="B322" s="45">
        <v>44176</v>
      </c>
      <c r="C322" s="39">
        <f t="shared" si="79"/>
        <v>2969</v>
      </c>
      <c r="D322" s="47">
        <v>171542</v>
      </c>
      <c r="E322" s="52">
        <f t="shared" si="80"/>
        <v>4.3474250031045436E-2</v>
      </c>
      <c r="F322" s="39">
        <f t="shared" si="81"/>
        <v>46861</v>
      </c>
      <c r="G322" s="47">
        <v>3945830</v>
      </c>
      <c r="H322" s="47">
        <f t="shared" si="82"/>
        <v>37</v>
      </c>
      <c r="I322" s="47">
        <v>2502</v>
      </c>
      <c r="J322" s="53">
        <f t="shared" si="83"/>
        <v>1.4585349360506464E-2</v>
      </c>
      <c r="Y322" s="48"/>
      <c r="Z322" s="51">
        <f>Z321+$AA$41</f>
        <v>251.1000000000011</v>
      </c>
      <c r="AA322" s="25">
        <f>AA321+AB322*$AA$41</f>
        <v>18.138706446752369</v>
      </c>
      <c r="AB322" s="26">
        <f>-$AC$35*AA321*AC321</f>
        <v>-3.840562566086397E-21</v>
      </c>
      <c r="AC322" s="25">
        <f>AC321+AD322*$AA$41</f>
        <v>1.1474128896258737E-20</v>
      </c>
      <c r="AD322" s="27">
        <f>$AC$35*AA321*AC321-$AC$36*AC321</f>
        <v>-2.9348931410524586E-21</v>
      </c>
      <c r="AE322" s="33"/>
      <c r="AF322" s="51">
        <f>AF321+$AG$41</f>
        <v>103.23000000000029</v>
      </c>
      <c r="AG322" s="80">
        <f>AG321+AH322*$AG$41</f>
        <v>6.9270656473247358</v>
      </c>
      <c r="AH322" s="26">
        <f>-$AI$35*AG321*AI321</f>
        <v>-3.2758068962142507E-10</v>
      </c>
      <c r="AI322" s="25">
        <f>AI321+AJ322*$AG$41</f>
        <v>1.9815019885124664E-9</v>
      </c>
      <c r="AJ322" s="27">
        <f>$AI$35*AG321*AI321-$AI$36*AI321</f>
        <v>-7.308137573894615E-10</v>
      </c>
      <c r="AK322" s="30"/>
      <c r="AL322" s="51">
        <f>AL321+$AM$41</f>
        <v>139.5</v>
      </c>
      <c r="AM322" s="25">
        <f>AM321+AN322*$AM$41</f>
        <v>29.289032506243565</v>
      </c>
      <c r="AN322" s="26">
        <f>-$AO$35*AM321*AO321</f>
        <v>-5.9685546806533214E-6</v>
      </c>
      <c r="AO322" s="25">
        <f>AO321+AP322*$AM$41</f>
        <v>1.0343042749845485E-5</v>
      </c>
      <c r="AP322" s="27">
        <f>$AO$35*AM321*AO321-$AO$36*AO321</f>
        <v>-1.9562696065207951E-6</v>
      </c>
      <c r="AQ322" s="5"/>
      <c r="AR322" s="51">
        <f>AR321+$AS$41</f>
        <v>66.960000000000107</v>
      </c>
      <c r="AS322" s="25">
        <f>AS321+AT322*$AS$41</f>
        <v>3.0404103623614618</v>
      </c>
      <c r="AT322" s="26">
        <f>-$AU$35*AS321*AU321</f>
        <v>-1.703913851583234E-5</v>
      </c>
      <c r="AU322" s="25">
        <f>AU321+AV322*$AS$41</f>
        <v>1.9635710235561238E-4</v>
      </c>
      <c r="AV322" s="27">
        <f>$AU$35*AS321*AU321-$AU$36*AU321</f>
        <v>-7.9956903076449807E-5</v>
      </c>
      <c r="AW322" s="30"/>
      <c r="AX322" s="19">
        <f>AX321+$AS$41</f>
        <v>66.960000000000107</v>
      </c>
      <c r="AY322" s="25">
        <f>AY321+AZ322*$AY$41</f>
        <v>1.3153861685776594E-3</v>
      </c>
      <c r="AZ322" s="26">
        <f>-$BA$35*AY321*BA321</f>
        <v>-7.3802833959869714E-7</v>
      </c>
      <c r="BA322" s="25">
        <f>BA321+BB322*$AY$41</f>
        <v>7.2310167525392122E-3</v>
      </c>
      <c r="BB322" s="27">
        <f>$BA$35*AY321*BA321-$BA$36*BA321</f>
        <v>-3.1160222765906106E-3</v>
      </c>
      <c r="BC322" s="36"/>
      <c r="BD322" s="19">
        <f>BD321+$BE$41</f>
        <v>55.800000000000253</v>
      </c>
      <c r="BE322" s="25">
        <f>BE321+BF322*$BE$41</f>
        <v>0.57344922233478723</v>
      </c>
      <c r="BF322" s="26">
        <f>-$BG$35*BE321*BG321</f>
        <v>-1.0036447251730137E-4</v>
      </c>
      <c r="BG322" s="25">
        <f>BG321+BH322*$BE$41</f>
        <v>2.8397237141480937E-3</v>
      </c>
      <c r="BH322" s="27">
        <f>$BG$35*BE321*BG321-$BG$36*BG321</f>
        <v>-2.0062711973321376E-3</v>
      </c>
      <c r="BI322" s="74"/>
      <c r="BJ322" s="19">
        <f>BJ321+$BK$41</f>
        <v>128.33999999999924</v>
      </c>
      <c r="BK322" s="25">
        <f>BK321+BL322*$BK$41</f>
        <v>1.2027122232941412</v>
      </c>
      <c r="BL322" s="26">
        <f>-$BM$35*BK321*BM321</f>
        <v>-1.0964464199099967E-8</v>
      </c>
      <c r="BM322" s="25">
        <f>BM321+BN322*$BK$41</f>
        <v>1.5366296660393804E-7</v>
      </c>
      <c r="BN322" s="27">
        <f>$BM$35*BK321*BM321-$BM$36*BM321</f>
        <v>-1.2684231682376569E-7</v>
      </c>
      <c r="BO322" s="74"/>
      <c r="BP322" s="19">
        <f>BP321+$BK$41</f>
        <v>128.33999999999924</v>
      </c>
      <c r="BQ322" s="25">
        <f>BQ321+BR322*$BQ$41</f>
        <v>0.83446994420745868</v>
      </c>
      <c r="BR322" s="26">
        <f>-$BS$35*BQ321*BS321</f>
        <v>-4.0710408609809089E-2</v>
      </c>
      <c r="BS322" s="25">
        <f>BS321+BT322*$BQ$41</f>
        <v>0.8605504143668431</v>
      </c>
      <c r="BT322" s="27">
        <f>$BS$35*BQ321*BS321-$BS$36*BS321</f>
        <v>-0.5547030596028224</v>
      </c>
      <c r="BU322" s="100"/>
      <c r="BV322" s="19">
        <f>BV321+$BK$41</f>
        <v>128.33999999999924</v>
      </c>
      <c r="BW322" s="25">
        <f>BW321+BX322*$BQ$41</f>
        <v>0.83446994420745868</v>
      </c>
      <c r="BX322" s="26">
        <f>-$BS$35*BW321*BY321</f>
        <v>-4.0710408609809089E-2</v>
      </c>
      <c r="BY322" s="25">
        <f>BY321+BZ322*$BQ$41</f>
        <v>0.8605504143668431</v>
      </c>
      <c r="BZ322" s="27">
        <f>$BS$35*BW321*BY321-$BS$36*BY321</f>
        <v>-0.5547030596028224</v>
      </c>
      <c r="CA322" s="33"/>
      <c r="CB322" s="21">
        <f>CB321+$AA$41</f>
        <v>251.1000000000011</v>
      </c>
      <c r="CC322" s="64">
        <f>AC325</f>
        <v>6.1629277680243126E-21</v>
      </c>
      <c r="CD322" s="64">
        <f>AI325</f>
        <v>1.3499850715225797E-9</v>
      </c>
      <c r="CE322" s="64">
        <f>AO325</f>
        <v>7.8871191503666929E-6</v>
      </c>
      <c r="CF322" s="25">
        <f>AU325</f>
        <v>1.4844374339942351E-4</v>
      </c>
      <c r="CG322" s="63">
        <f>BA325</f>
        <v>5.7791933953402755E-3</v>
      </c>
      <c r="CH322" s="63">
        <f>BG325</f>
        <v>1.9101854347832775E-3</v>
      </c>
      <c r="CI322" s="63">
        <f>BM325</f>
        <v>5.8506640089226265E-8</v>
      </c>
      <c r="CJ322" s="63">
        <f>BS325</f>
        <v>0.71339832317108665</v>
      </c>
      <c r="CK322" s="64">
        <f>SUM(CC322:CJ322)</f>
        <v>0.72124409272038514</v>
      </c>
      <c r="CL322" s="36"/>
    </row>
    <row r="323" spans="2:90" x14ac:dyDescent="0.65">
      <c r="B323" s="45">
        <v>44177</v>
      </c>
      <c r="C323" s="39">
        <f t="shared" si="79"/>
        <v>2757</v>
      </c>
      <c r="D323" s="47">
        <v>174299</v>
      </c>
      <c r="E323" s="52">
        <f t="shared" si="80"/>
        <v>4.3557827783905954E-2</v>
      </c>
      <c r="F323" s="39">
        <f t="shared" si="81"/>
        <v>55724</v>
      </c>
      <c r="G323" s="47">
        <v>4001554</v>
      </c>
      <c r="H323" s="47">
        <f t="shared" si="82"/>
        <v>32</v>
      </c>
      <c r="I323" s="47">
        <v>2534</v>
      </c>
      <c r="J323" s="53">
        <f t="shared" si="83"/>
        <v>1.4538236019713251E-2</v>
      </c>
      <c r="Y323" s="48"/>
      <c r="Z323" s="51">
        <f>Z322+$AA$41</f>
        <v>252.00000000000111</v>
      </c>
      <c r="AA323" s="25">
        <f>AA322+AB323*$AA$41</f>
        <v>18.138706446752369</v>
      </c>
      <c r="AB323" s="26">
        <f>-$AC$35*AA322*AC322</f>
        <v>-3.1218878367215401E-21</v>
      </c>
      <c r="AC323" s="25">
        <f>AC322+AD323*$AA$41</f>
        <v>9.3270042661243486E-21</v>
      </c>
      <c r="AD323" s="27">
        <f>$AC$35*AA322*AC322-$AC$36*AC322</f>
        <v>-2.3856940334826535E-21</v>
      </c>
      <c r="AE323" s="33"/>
      <c r="AF323" s="51">
        <f>AF322+$AG$41</f>
        <v>103.60000000000029</v>
      </c>
      <c r="AG323" s="80">
        <f>AG322+AH323*$AG$41</f>
        <v>6.9270656472180852</v>
      </c>
      <c r="AH323" s="26">
        <f>-$AI$35*AG322*AI322</f>
        <v>-2.882458814493376E-10</v>
      </c>
      <c r="AI323" s="25">
        <f>AI322+AJ323*$AG$41</f>
        <v>1.7435697688464034E-9</v>
      </c>
      <c r="AJ323" s="27">
        <f>$AI$35*AG322*AI322-$AI$36*AI322</f>
        <v>-6.430600531515216E-10</v>
      </c>
      <c r="AK323" s="30"/>
      <c r="AL323" s="51">
        <f>AL322+$AM$41</f>
        <v>140</v>
      </c>
      <c r="AM323" s="25">
        <f>AM322+AN323*$AM$41</f>
        <v>29.289029779804128</v>
      </c>
      <c r="AN323" s="26">
        <f>-$AO$35*AM322*AO322</f>
        <v>-5.4528788756464425E-6</v>
      </c>
      <c r="AO323" s="25">
        <f>AO322+AP323*$AM$41</f>
        <v>9.4494172252227873E-6</v>
      </c>
      <c r="AP323" s="27">
        <f>$AO$35*AM322*AO322-$AO$36*AO322</f>
        <v>-1.7872510492453969E-6</v>
      </c>
      <c r="AQ323" s="5"/>
      <c r="AR323" s="51">
        <f>AR322+$AS$41</f>
        <v>67.200000000000102</v>
      </c>
      <c r="AS323" s="25">
        <f>AS322+AT323*$AS$41</f>
        <v>3.040406637042969</v>
      </c>
      <c r="AT323" s="26">
        <f>-$AU$35*AS322*AU322</f>
        <v>-1.5522160386857124E-5</v>
      </c>
      <c r="AU323" s="25">
        <f>AU322+AV323*$AS$41</f>
        <v>1.7887585379405195E-4</v>
      </c>
      <c r="AV323" s="27">
        <f>$AU$35*AS322*AU322-$AU$36*AU322</f>
        <v>-7.2838535673168457E-5</v>
      </c>
      <c r="AW323" s="30"/>
      <c r="AX323" s="19">
        <f>AX322+$AS$41</f>
        <v>67.200000000000102</v>
      </c>
      <c r="AY323" s="25">
        <f>AY322+AZ323*$AY$41</f>
        <v>1.3152628985083627E-3</v>
      </c>
      <c r="AZ323" s="26">
        <f>-$BA$35*AY322*BA322</f>
        <v>-6.8483371831512644E-7</v>
      </c>
      <c r="BA323" s="25">
        <f>BA322+BB323*$AY$41</f>
        <v>6.7105068164256855E-3</v>
      </c>
      <c r="BB323" s="27">
        <f>$BA$35*AY322*BA322-$BA$36*BA322</f>
        <v>-2.8917218672973696E-3</v>
      </c>
      <c r="BC323" s="36"/>
      <c r="BD323" s="19">
        <f>BD322+$BE$41</f>
        <v>56.000000000000256</v>
      </c>
      <c r="BE323" s="25">
        <f>BE322+BF323*$BE$41</f>
        <v>0.57343163521134755</v>
      </c>
      <c r="BF323" s="26">
        <f>-$BG$35*BE322*BG322</f>
        <v>-8.7935617198289402E-5</v>
      </c>
      <c r="BG323" s="25">
        <f>BG322+BH323*$BE$41</f>
        <v>2.4881467547484995E-3</v>
      </c>
      <c r="BH323" s="27">
        <f>$BG$35*BE322*BG322-$BG$36*BG322</f>
        <v>-1.7578847969979717E-3</v>
      </c>
      <c r="BI323" s="74"/>
      <c r="BJ323" s="19">
        <f>BJ322+$BK$41</f>
        <v>128.79999999999924</v>
      </c>
      <c r="BK323" s="25">
        <f>BK322+BL323*$BK$41</f>
        <v>1.2027122196385533</v>
      </c>
      <c r="BL323" s="26">
        <f>-$BM$35*BK322*BM322</f>
        <v>-7.9469301126944141E-9</v>
      </c>
      <c r="BM323" s="25">
        <f>BM322+BN323*$BK$41</f>
        <v>1.113733274412E-7</v>
      </c>
      <c r="BN323" s="27">
        <f>$BM$35*BK322*BM322-$BM$36*BM322</f>
        <v>-9.1933998179865303E-8</v>
      </c>
      <c r="BO323" s="74"/>
      <c r="BP323" s="19">
        <f>BP322+$BK$41</f>
        <v>128.79999999999924</v>
      </c>
      <c r="BQ323" s="25">
        <f>BQ322+BR323*$BQ$41</f>
        <v>0.83066399588925732</v>
      </c>
      <c r="BR323" s="26">
        <f>-$BS$35*BQ322*BS322</f>
        <v>-3.8059483182013465E-2</v>
      </c>
      <c r="BS323" s="25">
        <f>BS322+BT323*$BQ$41</f>
        <v>0.80842058575119968</v>
      </c>
      <c r="BT323" s="27">
        <f>$BS$35*BQ322*BS322-$BS$36*BS322</f>
        <v>-0.52129828615643459</v>
      </c>
      <c r="BU323" s="100"/>
      <c r="BV323" s="19">
        <f>BV322+$BK$41</f>
        <v>128.79999999999924</v>
      </c>
      <c r="BW323" s="25">
        <f>BW322+BX323*$BQ$41</f>
        <v>0.83066399588925732</v>
      </c>
      <c r="BX323" s="26">
        <f>-$BS$35*BW322*BY322</f>
        <v>-3.8059483182013465E-2</v>
      </c>
      <c r="BY323" s="25">
        <f>BY322+BZ323*$BQ$41</f>
        <v>0.80842058575119968</v>
      </c>
      <c r="BZ323" s="27">
        <f>$BS$35*BW322*BY322-$BS$36*BY322</f>
        <v>-0.52129828615643459</v>
      </c>
      <c r="CA323" s="33"/>
      <c r="CB323" s="21">
        <f>CB322+$AA$41</f>
        <v>252.00000000000111</v>
      </c>
      <c r="CC323" s="64">
        <f>AC326</f>
        <v>5.0096747303336888E-21</v>
      </c>
      <c r="CD323" s="64">
        <f>AI326</f>
        <v>1.1878833191895267E-9</v>
      </c>
      <c r="CE323" s="64">
        <f>AO326</f>
        <v>7.2056817184369583E-6</v>
      </c>
      <c r="CF323" s="25">
        <f>AU326</f>
        <v>1.3522810820332701E-4</v>
      </c>
      <c r="CG323" s="63">
        <f>BA326</f>
        <v>5.3631899653747072E-3</v>
      </c>
      <c r="CH323" s="63">
        <f>BG326</f>
        <v>1.6736906280208717E-3</v>
      </c>
      <c r="CI323" s="63">
        <f>BM326</f>
        <v>4.2405007053352839E-8</v>
      </c>
      <c r="CJ323" s="63">
        <f>BS326</f>
        <v>0.67014213768967845</v>
      </c>
      <c r="CK323" s="64">
        <f>SUM(CC323:CJ323)</f>
        <v>0.67732149566588618</v>
      </c>
      <c r="CL323" s="75">
        <f>P106</f>
        <v>44501</v>
      </c>
    </row>
    <row r="324" spans="2:90" x14ac:dyDescent="0.65">
      <c r="B324" s="45">
        <v>44178</v>
      </c>
      <c r="C324" s="39">
        <f t="shared" si="79"/>
        <v>2988</v>
      </c>
      <c r="D324" s="47">
        <v>177287</v>
      </c>
      <c r="E324" s="52">
        <f t="shared" si="80"/>
        <v>4.3961093191457287E-2</v>
      </c>
      <c r="F324" s="39">
        <f t="shared" si="81"/>
        <v>31262</v>
      </c>
      <c r="G324" s="47">
        <v>4032816</v>
      </c>
      <c r="H324" s="47">
        <f t="shared" si="82"/>
        <v>28</v>
      </c>
      <c r="I324" s="47">
        <v>2562</v>
      </c>
      <c r="J324" s="53">
        <f t="shared" si="83"/>
        <v>1.4451144189929323E-2</v>
      </c>
      <c r="Y324" s="48"/>
      <c r="Z324" s="51">
        <f>Z323+$AA$41</f>
        <v>252.90000000000111</v>
      </c>
      <c r="AA324" s="25">
        <f>AA323+AB324*$AA$41</f>
        <v>18.138706446752369</v>
      </c>
      <c r="AB324" s="26">
        <f>-$AC$35*AA323*AC323</f>
        <v>-2.5376968861625488E-21</v>
      </c>
      <c r="AC324" s="25">
        <f>AC323+AD324*$AA$41</f>
        <v>7.5816656207049238E-21</v>
      </c>
      <c r="AD324" s="27">
        <f>$AC$35*AA323*AC323-$AC$36*AC323</f>
        <v>-1.9392651615771382E-21</v>
      </c>
      <c r="AE324" s="33"/>
      <c r="AF324" s="51">
        <f>AF323+$AG$41</f>
        <v>103.9700000000003</v>
      </c>
      <c r="AG324" s="80">
        <f>AG323+AH324*$AG$41</f>
        <v>6.9270656471242402</v>
      </c>
      <c r="AH324" s="26">
        <f>-$AI$35*AG323*AI323</f>
        <v>-2.5363426723538189E-10</v>
      </c>
      <c r="AI324" s="25">
        <f>AI323+AJ324*$AG$41</f>
        <v>1.5342076649211052E-9</v>
      </c>
      <c r="AJ324" s="27">
        <f>$AI$35*AG323*AI323-$AI$36*AI323</f>
        <v>-5.6584352412242762E-10</v>
      </c>
      <c r="AK324" s="30"/>
      <c r="AL324" s="51">
        <f>AL323+$AM$41</f>
        <v>140.5</v>
      </c>
      <c r="AM324" s="25">
        <f>AM323+AN324*$AM$41</f>
        <v>29.289027288925766</v>
      </c>
      <c r="AN324" s="26">
        <f>-$AO$35*AM323*AO323</f>
        <v>-4.9817567252041975E-6</v>
      </c>
      <c r="AO324" s="25">
        <f>AO323+AP324*$AM$41</f>
        <v>8.6329995589969108E-6</v>
      </c>
      <c r="AP324" s="27">
        <f>$AO$35*AM323*AO323-$AO$36*AO323</f>
        <v>-1.6328353324517529E-6</v>
      </c>
      <c r="AQ324" s="5"/>
      <c r="AR324" s="51">
        <f>AR323+$AS$41</f>
        <v>67.440000000000097</v>
      </c>
      <c r="AS324" s="25">
        <f>AS323+AT324*$AS$41</f>
        <v>3.0404032433856907</v>
      </c>
      <c r="AT324" s="26">
        <f>-$AU$35*AS323*AU323</f>
        <v>-1.4140238660136245E-5</v>
      </c>
      <c r="AU324" s="25">
        <f>AU323+AV324*$AS$41</f>
        <v>1.6295091886272704E-4</v>
      </c>
      <c r="AV324" s="27">
        <f>$AU$35*AS323*AU323-$AU$36*AU323</f>
        <v>-6.6353895547187128E-5</v>
      </c>
      <c r="AW324" s="30"/>
      <c r="AX324" s="19">
        <f>AX323+$AS$41</f>
        <v>67.440000000000097</v>
      </c>
      <c r="AY324" s="25">
        <f>AY323+AZ324*$AY$41</f>
        <v>1.3151485125031928E-3</v>
      </c>
      <c r="AZ324" s="26">
        <f>-$BA$35*AY323*BA323</f>
        <v>-6.3547780649991647E-7</v>
      </c>
      <c r="BA324" s="25">
        <f>BA323+BB324*$AY$41</f>
        <v>6.2274647116482059E-3</v>
      </c>
      <c r="BB324" s="27">
        <f>$BA$35*AY323*BA323-$BA$36*BA323</f>
        <v>-2.6835672487637748E-3</v>
      </c>
      <c r="BC324" s="36"/>
      <c r="BD324" s="19">
        <f>BD323+$BE$41</f>
        <v>56.200000000000259</v>
      </c>
      <c r="BE324" s="25">
        <f>BE323+BF324*$BE$41</f>
        <v>0.57341622596507558</v>
      </c>
      <c r="BF324" s="26">
        <f>-$BG$35*BE323*BG323</f>
        <v>-7.7046231359946941E-5</v>
      </c>
      <c r="BG324" s="25">
        <f>BG323+BH324*$BE$41</f>
        <v>2.1800969229031839E-3</v>
      </c>
      <c r="BH324" s="27">
        <f>$BG$35*BE323*BG323-$BG$36*BG323</f>
        <v>-1.5402491592265777E-3</v>
      </c>
      <c r="BI324" s="74"/>
      <c r="BJ324" s="19">
        <f>BJ323+$BK$41</f>
        <v>129.25999999999925</v>
      </c>
      <c r="BK324" s="25">
        <f>BK323+BL324*$BK$41</f>
        <v>1.2027122169890212</v>
      </c>
      <c r="BL324" s="26">
        <f>-$BM$35*BK323*BM323</f>
        <v>-5.7598526597794935E-9</v>
      </c>
      <c r="BM324" s="25">
        <f>BM323+BN324*$BK$41</f>
        <v>8.0722234759779767E-8</v>
      </c>
      <c r="BN324" s="27">
        <f>$BM$35*BK323*BM323-$BM$36*BM323</f>
        <v>-6.6632810177000515E-8</v>
      </c>
      <c r="BO324" s="74"/>
      <c r="BP324" s="19">
        <f>BP323+$BK$41</f>
        <v>129.25999999999925</v>
      </c>
      <c r="BQ324" s="25">
        <f>BQ323+BR324*$BQ$41</f>
        <v>0.82710490875642539</v>
      </c>
      <c r="BR324" s="26">
        <f>-$BS$35*BQ323*BS323</f>
        <v>-3.5590871328318952E-2</v>
      </c>
      <c r="BS324" s="25">
        <f>BS323+BT324*$BQ$41</f>
        <v>0.75943233481020356</v>
      </c>
      <c r="BT324" s="27">
        <f>$BS$35*BQ323*BS323-$BS$36*BS323</f>
        <v>-0.48988250940996081</v>
      </c>
      <c r="BU324" s="100"/>
      <c r="BV324" s="19">
        <f>BV323+$BK$41</f>
        <v>129.25999999999925</v>
      </c>
      <c r="BW324" s="25">
        <f>BW323+BX324*$BQ$41</f>
        <v>0.82710490875642539</v>
      </c>
      <c r="BX324" s="26">
        <f>-$BS$35*BW323*BY323</f>
        <v>-3.5590871328318952E-2</v>
      </c>
      <c r="BY324" s="25">
        <f>BY323+BZ324*$BQ$41</f>
        <v>0.75943233481020356</v>
      </c>
      <c r="BZ324" s="27">
        <f>$BS$35*BW323*BY323-$BS$36*BY323</f>
        <v>-0.48988250940996081</v>
      </c>
      <c r="CA324" s="33"/>
      <c r="CB324" s="21">
        <f>CB323+$AA$41</f>
        <v>252.90000000000111</v>
      </c>
      <c r="CC324" s="64">
        <f>AC327</f>
        <v>4.0722270077472228E-21</v>
      </c>
      <c r="CD324" s="64">
        <f>AI327</f>
        <v>1.0452462103276084E-9</v>
      </c>
      <c r="CE324" s="64">
        <f>AO327</f>
        <v>6.5831195109547683E-6</v>
      </c>
      <c r="CF324" s="25">
        <f>AU327</f>
        <v>1.2318903091979361E-4</v>
      </c>
      <c r="CG324" s="63">
        <f>BA327</f>
        <v>4.9771316855953219E-3</v>
      </c>
      <c r="CH324" s="63">
        <f>BG327</f>
        <v>1.4664753792334258E-3</v>
      </c>
      <c r="CI324" s="63">
        <f>BM327</f>
        <v>3.0734710118103813E-8</v>
      </c>
      <c r="CJ324" s="63">
        <f>BS327</f>
        <v>0.62949768458093192</v>
      </c>
      <c r="CK324" s="64">
        <f>SUM(CC324:CJ324)</f>
        <v>0.63607109557614772</v>
      </c>
      <c r="CL324" s="36"/>
    </row>
    <row r="325" spans="2:90" x14ac:dyDescent="0.65">
      <c r="B325" s="45">
        <v>44179</v>
      </c>
      <c r="C325" s="39">
        <f t="shared" si="79"/>
        <v>2366</v>
      </c>
      <c r="D325" s="47">
        <v>179653</v>
      </c>
      <c r="E325" s="52">
        <f t="shared" si="80"/>
        <v>4.4372899022157672E-2</v>
      </c>
      <c r="F325" s="39">
        <f t="shared" si="81"/>
        <v>15894</v>
      </c>
      <c r="G325" s="47">
        <v>4048710</v>
      </c>
      <c r="H325" s="47">
        <f t="shared" si="82"/>
        <v>23</v>
      </c>
      <c r="I325" s="47">
        <v>2585</v>
      </c>
      <c r="J325" s="53">
        <f t="shared" si="83"/>
        <v>1.4388849615647943E-2</v>
      </c>
      <c r="Y325" s="48"/>
      <c r="Z325" s="51">
        <f>Z324+$AA$41</f>
        <v>253.80000000000112</v>
      </c>
      <c r="AA325" s="25">
        <f>AA324+AB325*$AA$41</f>
        <v>18.138706446752369</v>
      </c>
      <c r="AB325" s="26">
        <f>-$AC$35*AA324*AC324</f>
        <v>-2.062824106071018E-21</v>
      </c>
      <c r="AC325" s="25">
        <f>AC324+AD325*$AA$41</f>
        <v>6.1629277680243126E-21</v>
      </c>
      <c r="AD325" s="27">
        <f>$AC$35*AA324*AC324-$AC$36*AC324</f>
        <v>-1.5763753918673455E-21</v>
      </c>
      <c r="AE325" s="33"/>
      <c r="AF325" s="51">
        <f>AF324+$AG$41</f>
        <v>104.3400000000003</v>
      </c>
      <c r="AG325" s="80">
        <f>AG324+AH325*$AG$41</f>
        <v>6.9270656470416645</v>
      </c>
      <c r="AH325" s="26">
        <f>-$AI$35*AG324*AI324</f>
        <v>-2.2317870143582341E-10</v>
      </c>
      <c r="AI325" s="25">
        <f>AI324+AJ325*$AG$41</f>
        <v>1.3499850715225797E-9</v>
      </c>
      <c r="AJ325" s="27">
        <f>$AI$35*AG324*AI324-$AI$36*AI324</f>
        <v>-4.9789890107709604E-10</v>
      </c>
      <c r="AK325" s="30"/>
      <c r="AL325" s="51">
        <f>AL324+$AM$41</f>
        <v>141</v>
      </c>
      <c r="AM325" s="25">
        <f>AM324+AN325*$AM$41</f>
        <v>29.289025013256328</v>
      </c>
      <c r="AN325" s="26">
        <f>-$AO$35*AM324*AO324</f>
        <v>-4.5513388740374026E-6</v>
      </c>
      <c r="AO325" s="25">
        <f>AO324+AP325*$AM$41</f>
        <v>7.8871191503666929E-6</v>
      </c>
      <c r="AP325" s="27">
        <f>$AO$35*AM324*AO324-$AO$36*AO324</f>
        <v>-1.491760817260435E-6</v>
      </c>
      <c r="AQ325" s="5"/>
      <c r="AR325" s="51">
        <f>AR324+$AS$41</f>
        <v>67.680000000000092</v>
      </c>
      <c r="AS325" s="25">
        <f>AS324+AT325*$AS$41</f>
        <v>3.0404001518619168</v>
      </c>
      <c r="AT325" s="26">
        <f>-$AU$35*AS324*AU324</f>
        <v>-1.2881349057795759E-5</v>
      </c>
      <c r="AU325" s="25">
        <f>AU324+AV325*$AS$41</f>
        <v>1.4844374339942351E-4</v>
      </c>
      <c r="AV325" s="27">
        <f>$AU$35*AS324*AU324-$AU$36*AU324</f>
        <v>-6.0446564430431413E-5</v>
      </c>
      <c r="AW325" s="30"/>
      <c r="AX325" s="19">
        <f>AX324+$AS$41</f>
        <v>67.680000000000092</v>
      </c>
      <c r="AY325" s="25">
        <f>AY324+AZ325*$AY$41</f>
        <v>1.3150423695724525E-3</v>
      </c>
      <c r="AZ325" s="26">
        <f>-$BA$35*AY324*BA324</f>
        <v>-5.896829485576988E-7</v>
      </c>
      <c r="BA325" s="25">
        <f>BA324+BB325*$AY$41</f>
        <v>5.7791933953402755E-3</v>
      </c>
      <c r="BB325" s="27">
        <f>$BA$35*AY324*BA324-$BA$36*BA324</f>
        <v>-2.4903962017107251E-3</v>
      </c>
      <c r="BC325" s="36"/>
      <c r="BD325" s="19">
        <f>BD324+$BE$41</f>
        <v>56.400000000000261</v>
      </c>
      <c r="BE325" s="25">
        <f>BE324+BF325*$BE$41</f>
        <v>0.57340272485321808</v>
      </c>
      <c r="BF325" s="26">
        <f>-$BG$35*BE324*BG324</f>
        <v>-6.7505559287537776E-5</v>
      </c>
      <c r="BG325" s="25">
        <f>BG324+BH325*$BE$41</f>
        <v>1.9101854347832775E-3</v>
      </c>
      <c r="BH325" s="27">
        <f>$BG$35*BE324*BG324-$BG$36*BG324</f>
        <v>-1.3495574405995318E-3</v>
      </c>
      <c r="BI325" s="74"/>
      <c r="BJ325" s="19">
        <f>BJ324+$BK$41</f>
        <v>129.71999999999926</v>
      </c>
      <c r="BK325" s="25">
        <f>BK324+BL325*$BK$41</f>
        <v>1.2027122150686678</v>
      </c>
      <c r="BL325" s="26">
        <f>-$BM$35*BK324*BM324</f>
        <v>-4.1746815709144466E-9</v>
      </c>
      <c r="BM325" s="25">
        <f>BM324+BN325*$BK$41</f>
        <v>5.8506640089226265E-8</v>
      </c>
      <c r="BN325" s="27">
        <f>$BM$35*BK324*BM324-$BM$36*BM324</f>
        <v>-4.8294771022942403E-8</v>
      </c>
      <c r="BO325" s="74"/>
      <c r="BP325" s="19">
        <f>BP324+$BK$41</f>
        <v>129.71999999999926</v>
      </c>
      <c r="BQ325" s="25">
        <f>BQ324+BR325*$BQ$41</f>
        <v>0.82377581863287908</v>
      </c>
      <c r="BR325" s="26">
        <f>-$BS$35*BQ324*BS324</f>
        <v>-3.3290901235463244E-2</v>
      </c>
      <c r="BS325" s="25">
        <f>BS324+BT325*$BQ$41</f>
        <v>0.71339832317108665</v>
      </c>
      <c r="BT325" s="27">
        <f>$BS$35*BQ324*BS324-$BS$36*BS324</f>
        <v>-0.46034011639116906</v>
      </c>
      <c r="BU325" s="100"/>
      <c r="BV325" s="19">
        <f>BV324+$BK$41</f>
        <v>129.71999999999926</v>
      </c>
      <c r="BW325" s="25">
        <f>BW324+BX325*$BQ$41</f>
        <v>0.82377581863287908</v>
      </c>
      <c r="BX325" s="26">
        <f>-$BS$35*BW324*BY324</f>
        <v>-3.3290901235463244E-2</v>
      </c>
      <c r="BY325" s="25">
        <f>BY324+BZ325*$BQ$41</f>
        <v>0.71339832317108665</v>
      </c>
      <c r="BZ325" s="27">
        <f>$BS$35*BW324*BY324-$BS$36*BY324</f>
        <v>-0.46034011639116906</v>
      </c>
      <c r="CA325" s="33"/>
      <c r="CB325" s="21">
        <f>CB324+$AA$41</f>
        <v>253.80000000000112</v>
      </c>
      <c r="CC325" s="64">
        <f>AC328</f>
        <v>3.3102014991542819E-21</v>
      </c>
      <c r="CD325" s="64">
        <f>AI328</f>
        <v>9.1973649478387484E-10</v>
      </c>
      <c r="CE325" s="64">
        <f>AO328</f>
        <v>6.0143458145977661E-6</v>
      </c>
      <c r="CF325" s="25">
        <f>AU328</f>
        <v>1.1222176568092561E-4</v>
      </c>
      <c r="CG325" s="63">
        <f>BA328</f>
        <v>4.6188630169857513E-3</v>
      </c>
      <c r="CH325" s="63">
        <f>BG328</f>
        <v>1.2849147429951542E-3</v>
      </c>
      <c r="CI325" s="63">
        <f>BM328</f>
        <v>2.2276199714561257E-8</v>
      </c>
      <c r="CJ325" s="63">
        <f>BS328</f>
        <v>0.591308613006994</v>
      </c>
      <c r="CK325" s="64">
        <f>SUM(CC325:CJ325)</f>
        <v>0.59733065007440667</v>
      </c>
      <c r="CL325" s="36"/>
    </row>
    <row r="326" spans="2:90" x14ac:dyDescent="0.65">
      <c r="B326" s="45">
        <v>44180</v>
      </c>
      <c r="C326" s="39">
        <f t="shared" si="79"/>
        <v>2217</v>
      </c>
      <c r="D326" s="47">
        <v>181870</v>
      </c>
      <c r="E326" s="52">
        <f t="shared" si="80"/>
        <v>4.429751405868209E-2</v>
      </c>
      <c r="F326" s="39">
        <f t="shared" si="81"/>
        <v>56938</v>
      </c>
      <c r="G326" s="47">
        <v>4105648</v>
      </c>
      <c r="H326" s="47">
        <f t="shared" si="82"/>
        <v>58</v>
      </c>
      <c r="I326" s="47">
        <v>2643</v>
      </c>
      <c r="J326" s="53">
        <f t="shared" si="83"/>
        <v>1.4532358277890801E-2</v>
      </c>
      <c r="Y326" s="48"/>
      <c r="Z326" s="51">
        <f>Z325+$AA$41</f>
        <v>254.70000000000113</v>
      </c>
      <c r="AA326" s="25">
        <f>AA325+AB326*$AA$41</f>
        <v>18.138706446752369</v>
      </c>
      <c r="AB326" s="26">
        <f>-$AC$35*AA325*AC325</f>
        <v>-1.6768130645509769E-21</v>
      </c>
      <c r="AC326" s="25">
        <f>AC325+AD326*$AA$41</f>
        <v>5.0096747303336888E-21</v>
      </c>
      <c r="AD326" s="27">
        <f>$AC$35*AA325*AC325-$AC$36*AC325</f>
        <v>-1.281392264100693E-21</v>
      </c>
      <c r="AE326" s="33"/>
      <c r="AF326" s="51">
        <f>AF325+$AG$41</f>
        <v>104.71000000000031</v>
      </c>
      <c r="AG326" s="80">
        <f>AG325+AH326*$AG$41</f>
        <v>6.9270656469690035</v>
      </c>
      <c r="AH326" s="26">
        <f>-$AI$35*AG325*AI325</f>
        <v>-1.9638013947222607E-10</v>
      </c>
      <c r="AI326" s="25">
        <f>AI325+AJ326*$AG$41</f>
        <v>1.1878833191895267E-9</v>
      </c>
      <c r="AJ326" s="27">
        <f>$AI$35*AG325*AI325-$AI$36*AI325</f>
        <v>-4.3811284414338634E-10</v>
      </c>
      <c r="AK326" s="30"/>
      <c r="AL326" s="51">
        <f>AL325+$AM$41</f>
        <v>141.5</v>
      </c>
      <c r="AM326" s="25">
        <f>AM325+AN326*$AM$41</f>
        <v>29.289022934202059</v>
      </c>
      <c r="AN326" s="26">
        <f>-$AO$35*AM325*AO325</f>
        <v>-4.1581085413972148E-6</v>
      </c>
      <c r="AO326" s="25">
        <f>AO325+AP326*$AM$41</f>
        <v>7.2056817184369583E-6</v>
      </c>
      <c r="AP326" s="27">
        <f>$AO$35*AM325*AO325-$AO$36*AO325</f>
        <v>-1.36287486385947E-6</v>
      </c>
      <c r="AQ326" s="5"/>
      <c r="AR326" s="51">
        <f>AR325+$AS$41</f>
        <v>67.920000000000087</v>
      </c>
      <c r="AS326" s="25">
        <f>AS325+AT326*$AS$41</f>
        <v>3.040397335572826</v>
      </c>
      <c r="AT326" s="26">
        <f>-$AU$35*AS325*AU325</f>
        <v>-1.1734537879338523E-5</v>
      </c>
      <c r="AU326" s="25">
        <f>AU325+AV326*$AS$41</f>
        <v>1.3522810820332701E-4</v>
      </c>
      <c r="AV326" s="27">
        <f>$AU$35*AS325*AU325-$AU$36*AU325</f>
        <v>-5.5065146650402063E-5</v>
      </c>
      <c r="AW326" s="30"/>
      <c r="AX326" s="19">
        <f>AX325+$AS$41</f>
        <v>67.920000000000087</v>
      </c>
      <c r="AY326" s="25">
        <f>AY325+AZ326*$AY$41</f>
        <v>1.3149438750735209E-3</v>
      </c>
      <c r="AZ326" s="26">
        <f>-$BA$35*AY325*BA325</f>
        <v>-5.4719166073145345E-7</v>
      </c>
      <c r="BA326" s="25">
        <f>BA325+BB326*$AY$41</f>
        <v>5.3631899653747072E-3</v>
      </c>
      <c r="BB326" s="27">
        <f>$BA$35*AY325*BA325-$BA$36*BA325</f>
        <v>-2.3111301664753788E-3</v>
      </c>
      <c r="BC326" s="36"/>
      <c r="BD326" s="19">
        <f>BD325+$BE$41</f>
        <v>56.600000000000264</v>
      </c>
      <c r="BE326" s="25">
        <f>BE325+BF326*$BE$41</f>
        <v>0.57339089555345868</v>
      </c>
      <c r="BF326" s="26">
        <f>-$BG$35*BE325*BG325</f>
        <v>-5.9146498797101664E-5</v>
      </c>
      <c r="BG326" s="25">
        <f>BG325+BH326*$BE$41</f>
        <v>1.6736906280208717E-3</v>
      </c>
      <c r="BH326" s="27">
        <f>$BG$35*BE325*BG325-$BG$36*BG325</f>
        <v>-1.1824740338120287E-3</v>
      </c>
      <c r="BI326" s="74"/>
      <c r="BJ326" s="19">
        <f>BJ325+$BK$41</f>
        <v>130.17999999999927</v>
      </c>
      <c r="BK326" s="25">
        <f>BK325+BL326*$BK$41</f>
        <v>1.2027122136768154</v>
      </c>
      <c r="BL326" s="26">
        <f>-$BM$35*BK325*BM325</f>
        <v>-3.0257659800113612E-9</v>
      </c>
      <c r="BM326" s="25">
        <f>BM325+BN326*$BK$41</f>
        <v>4.2405007053352839E-8</v>
      </c>
      <c r="BN326" s="27">
        <f>$BM$35*BK325*BM325-$BM$36*BM325</f>
        <v>-3.500355007798571E-8</v>
      </c>
      <c r="BO326" s="74"/>
      <c r="BP326" s="19">
        <f>BP325+$BK$41</f>
        <v>130.17999999999927</v>
      </c>
      <c r="BQ326" s="25">
        <f>BQ325+BR326*$BQ$41</f>
        <v>0.8206611131081667</v>
      </c>
      <c r="BR326" s="26">
        <f>-$BS$35*BQ325*BS325</f>
        <v>-3.1147055247124012E-2</v>
      </c>
      <c r="BS326" s="25">
        <f>BS325+BT326*$BQ$41</f>
        <v>0.67014213768967845</v>
      </c>
      <c r="BT326" s="27">
        <f>$BS$35*BQ325*BS325-$BS$36*BS325</f>
        <v>-0.43256185481408232</v>
      </c>
      <c r="BU326" s="100"/>
      <c r="BV326" s="19">
        <f>BV325+$BK$41</f>
        <v>130.17999999999927</v>
      </c>
      <c r="BW326" s="25">
        <f>BW325+BX326*$BQ$41</f>
        <v>0.8206611131081667</v>
      </c>
      <c r="BX326" s="26">
        <f>-$BS$35*BW325*BY325</f>
        <v>-3.1147055247124012E-2</v>
      </c>
      <c r="BY326" s="25">
        <f>BY325+BZ326*$BQ$41</f>
        <v>0.67014213768967845</v>
      </c>
      <c r="BZ326" s="27">
        <f>$BS$35*BW325*BY325-$BS$36*BY325</f>
        <v>-0.43256185481408232</v>
      </c>
      <c r="CA326" s="33"/>
      <c r="CB326" s="21">
        <f>CB325+$AA$41</f>
        <v>254.70000000000113</v>
      </c>
      <c r="CC326" s="64">
        <f>AC329</f>
        <v>2.6907718907018803E-21</v>
      </c>
      <c r="CD326" s="64">
        <f>AI329</f>
        <v>8.0929757169057397E-10</v>
      </c>
      <c r="CE326" s="64">
        <f>AO329</f>
        <v>5.4947133952248386E-6</v>
      </c>
      <c r="CF326" s="25">
        <f>AU329</f>
        <v>1.0223089180018235E-4</v>
      </c>
      <c r="CG326" s="63">
        <f>BA329</f>
        <v>4.2863835823661522E-3</v>
      </c>
      <c r="CH326" s="63">
        <f>BG329</f>
        <v>1.1258325474404363E-3</v>
      </c>
      <c r="CI326" s="63">
        <f>BM329</f>
        <v>1.6145558939917286E-8</v>
      </c>
      <c r="CJ326" s="63">
        <f>BS329</f>
        <v>0.55542776728090337</v>
      </c>
      <c r="CK326" s="64">
        <f>SUM(CC326:CJ326)</f>
        <v>0.56094772597076192</v>
      </c>
      <c r="CL326" s="75">
        <f>P107</f>
        <v>44508</v>
      </c>
    </row>
    <row r="327" spans="2:90" x14ac:dyDescent="0.65">
      <c r="B327" s="45">
        <v>44181</v>
      </c>
      <c r="C327" s="39">
        <f t="shared" si="79"/>
        <v>2172</v>
      </c>
      <c r="D327" s="47">
        <v>184042</v>
      </c>
      <c r="E327" s="52">
        <f t="shared" si="80"/>
        <v>4.4309150472037553E-2</v>
      </c>
      <c r="F327" s="39">
        <f t="shared" si="81"/>
        <v>47941</v>
      </c>
      <c r="G327" s="47">
        <v>4153589</v>
      </c>
      <c r="H327" s="47">
        <f t="shared" si="82"/>
        <v>45</v>
      </c>
      <c r="I327" s="47">
        <v>2688</v>
      </c>
      <c r="J327" s="53">
        <f t="shared" si="83"/>
        <v>1.460536181958466E-2</v>
      </c>
      <c r="Y327" s="48"/>
      <c r="Z327" s="51">
        <f>Z326+$AA$41</f>
        <v>255.60000000000113</v>
      </c>
      <c r="AA327" s="25">
        <f>AA326+AB327*$AA$41</f>
        <v>18.138706446752369</v>
      </c>
      <c r="AB327" s="26">
        <f>-$AC$35*AA326*AC326</f>
        <v>-1.3630352899085418E-21</v>
      </c>
      <c r="AC327" s="25">
        <f>AC326+AD327*$AA$41</f>
        <v>4.0722270077472228E-21</v>
      </c>
      <c r="AD327" s="27">
        <f>$AC$35*AA326*AC326-$AC$36*AC326</f>
        <v>-1.0416085806516286E-21</v>
      </c>
      <c r="AE327" s="33"/>
      <c r="AF327" s="51">
        <f>AF326+$AG$41</f>
        <v>105.08000000000031</v>
      </c>
      <c r="AG327" s="80">
        <f>AG326+AH327*$AG$41</f>
        <v>6.927065646905068</v>
      </c>
      <c r="AH327" s="26">
        <f>-$AI$35*AG326*AI326</f>
        <v>-1.7279946039227103E-10</v>
      </c>
      <c r="AI327" s="25">
        <f>AI326+AJ327*$AG$41</f>
        <v>1.0452462103276084E-9</v>
      </c>
      <c r="AJ327" s="27">
        <f>$AI$35*AG326*AI326-$AI$36*AI326</f>
        <v>-3.8550569962680653E-10</v>
      </c>
      <c r="AK327" s="30"/>
      <c r="AL327" s="51">
        <f>AL326+$AM$41</f>
        <v>142</v>
      </c>
      <c r="AM327" s="25">
        <f>AM326+AN327*$AM$41</f>
        <v>29.289021034775665</v>
      </c>
      <c r="AN327" s="26">
        <f>-$AO$35*AM326*AO326</f>
        <v>-3.7988527879414904E-6</v>
      </c>
      <c r="AO327" s="25">
        <f>AO326+AP327*$AM$41</f>
        <v>6.5831195109547683E-6</v>
      </c>
      <c r="AP327" s="27">
        <f>$AO$35*AM326*AO326-$AO$36*AO326</f>
        <v>-1.2451244149643805E-6</v>
      </c>
      <c r="AQ327" s="5"/>
      <c r="AR327" s="51">
        <f>AR326+$AS$41</f>
        <v>68.160000000000082</v>
      </c>
      <c r="AS327" s="25">
        <f>AS326+AT327*$AS$41</f>
        <v>3.0403947700144234</v>
      </c>
      <c r="AT327" s="26">
        <f>-$AU$35*AS326*AU326</f>
        <v>-1.068982667677468E-5</v>
      </c>
      <c r="AU327" s="25">
        <f>AU326+AV327*$AS$41</f>
        <v>1.2318903091979361E-4</v>
      </c>
      <c r="AV327" s="27">
        <f>$AU$35*AS326*AU326-$AU$36*AU326</f>
        <v>-5.0162822014722477E-5</v>
      </c>
      <c r="AW327" s="30"/>
      <c r="AX327" s="19">
        <f>AX326+$AS$41</f>
        <v>68.160000000000082</v>
      </c>
      <c r="AY327" s="25">
        <f>AY326+AZ327*$AY$41</f>
        <v>1.3148524773459269E-3</v>
      </c>
      <c r="AZ327" s="26">
        <f>-$BA$35*AY326*BA326</f>
        <v>-5.0776515329941719E-7</v>
      </c>
      <c r="BA327" s="25">
        <f>BA326+BB327*$AY$41</f>
        <v>4.9771316855953219E-3</v>
      </c>
      <c r="BB327" s="27">
        <f>$BA$35*AY326*BA326-$BA$36*BA326</f>
        <v>-2.1447682209965835E-3</v>
      </c>
      <c r="BC327" s="36"/>
      <c r="BD327" s="19">
        <f>BD326+$BE$41</f>
        <v>56.800000000000267</v>
      </c>
      <c r="BE327" s="25">
        <f>BE326+BF327*$BE$41</f>
        <v>0.57338053102060338</v>
      </c>
      <c r="BF327" s="26">
        <f>-$BG$35*BE326*BG326</f>
        <v>-5.182266427633719E-5</v>
      </c>
      <c r="BG327" s="25">
        <f>BG326+BH327*$BE$41</f>
        <v>1.4664753792334258E-3</v>
      </c>
      <c r="BH327" s="27">
        <f>$BG$35*BE326*BG326-$BG$36*BG326</f>
        <v>-1.0360762439372293E-3</v>
      </c>
      <c r="BI327" s="74"/>
      <c r="BJ327" s="19">
        <f>BJ326+$BK$41</f>
        <v>130.63999999999928</v>
      </c>
      <c r="BK327" s="25">
        <f>BK326+BL327*$BK$41</f>
        <v>1.2027122126680152</v>
      </c>
      <c r="BL327" s="26">
        <f>-$BM$35*BK326*BM326</f>
        <v>-2.193043855877115E-9</v>
      </c>
      <c r="BM327" s="25">
        <f>BM326+BN327*$BK$41</f>
        <v>3.0734710118103813E-8</v>
      </c>
      <c r="BN327" s="27">
        <f>$BM$35*BK326*BM326-$BM$36*BM326</f>
        <v>-2.5370210728802231E-8</v>
      </c>
      <c r="BO327" s="74"/>
      <c r="BP327" s="19">
        <f>BP326+$BK$41</f>
        <v>130.63999999999928</v>
      </c>
      <c r="BQ327" s="25">
        <f>BQ326+BR327*$BQ$41</f>
        <v>0.81774632726708407</v>
      </c>
      <c r="BR327" s="26">
        <f>-$BS$35*BQ326*BS326</f>
        <v>-2.9147858410826181E-2</v>
      </c>
      <c r="BS327" s="25">
        <f>BS326+BT327*$BQ$41</f>
        <v>0.62949768458093192</v>
      </c>
      <c r="BT327" s="27">
        <f>$BS$35*BQ326*BS326-$BS$36*BS326</f>
        <v>-0.40644453108746481</v>
      </c>
      <c r="BU327" s="100"/>
      <c r="BV327" s="19">
        <f>BV326+$BK$41</f>
        <v>130.63999999999928</v>
      </c>
      <c r="BW327" s="25">
        <f>BW326+BX327*$BQ$41</f>
        <v>0.81774632726708407</v>
      </c>
      <c r="BX327" s="26">
        <f>-$BS$35*BW326*BY326</f>
        <v>-2.9147858410826181E-2</v>
      </c>
      <c r="BY327" s="25">
        <f>BY326+BZ327*$BQ$41</f>
        <v>0.62949768458093192</v>
      </c>
      <c r="BZ327" s="27">
        <f>$BS$35*BW326*BY326-$BS$36*BY326</f>
        <v>-0.40644453108746481</v>
      </c>
      <c r="CA327" s="33"/>
      <c r="CB327" s="21">
        <f>CB326+$AA$41</f>
        <v>255.60000000000113</v>
      </c>
      <c r="CC327" s="64">
        <f>AC330</f>
        <v>2.1872545733669604E-21</v>
      </c>
      <c r="CD327" s="64">
        <f>AI330</f>
        <v>7.1211979002516409E-10</v>
      </c>
      <c r="CE327" s="64">
        <f>AO330</f>
        <v>5.0199765285943933E-6</v>
      </c>
      <c r="CF327" s="25">
        <f>AU330</f>
        <v>9.3129483593746044E-5</v>
      </c>
      <c r="CG327" s="63">
        <f>BA330</f>
        <v>3.9778369974207157E-3</v>
      </c>
      <c r="CH327" s="63">
        <f>BG330</f>
        <v>9.8644583811972148E-4</v>
      </c>
      <c r="CI327" s="63">
        <f>BM330</f>
        <v>1.1702133973425239E-8</v>
      </c>
      <c r="CJ327" s="63">
        <f>BS330</f>
        <v>0.52171666676981754</v>
      </c>
      <c r="CK327" s="64">
        <f>SUM(CC327:CJ327)</f>
        <v>0.52677911147973411</v>
      </c>
      <c r="CL327" s="36"/>
    </row>
    <row r="328" spans="2:90" x14ac:dyDescent="0.65">
      <c r="B328" s="45">
        <v>44182</v>
      </c>
      <c r="C328" s="39">
        <f t="shared" ref="C328:C335" si="84">IF(D328="","",D328-D327)</f>
        <v>3061</v>
      </c>
      <c r="D328" s="47">
        <v>187103</v>
      </c>
      <c r="E328" s="52">
        <f t="shared" ref="E328:E335" si="85">IF(D328="","",D328/G328)</f>
        <v>4.4444671428259232E-2</v>
      </c>
      <c r="F328" s="39">
        <f t="shared" ref="F328:F335" si="86">IF(G328="","",G328-G327)</f>
        <v>56207</v>
      </c>
      <c r="G328" s="47">
        <v>4209796</v>
      </c>
      <c r="H328" s="47">
        <f t="shared" ref="H328:H335" si="87">IF(I328="","",I328-I327)</f>
        <v>51</v>
      </c>
      <c r="I328" s="47">
        <v>2739</v>
      </c>
      <c r="J328" s="53">
        <f t="shared" ref="J328:J335" si="88">IF(D328="","",I328/D328)</f>
        <v>1.4638995633421165E-2</v>
      </c>
      <c r="Y328" s="48"/>
      <c r="Z328" s="51">
        <f>Z327+$AA$41</f>
        <v>256.50000000000114</v>
      </c>
      <c r="AA328" s="25">
        <f>AA327+AB328*$AA$41</f>
        <v>18.138706446752369</v>
      </c>
      <c r="AB328" s="26">
        <f>-$AC$35*AA327*AC327</f>
        <v>-1.1079739541709548E-21</v>
      </c>
      <c r="AC328" s="25">
        <f>AC327+AD328*$AA$41</f>
        <v>3.3102014991542819E-21</v>
      </c>
      <c r="AD328" s="27">
        <f>$AC$35*AA327*AC327-$AC$36*AC327</f>
        <v>-8.4669500954771205E-22</v>
      </c>
      <c r="AE328" s="33"/>
      <c r="AF328" s="51">
        <f>AF327+$AG$41</f>
        <v>105.45000000000032</v>
      </c>
      <c r="AG328" s="80">
        <f>AG327+AH328*$AG$41</f>
        <v>6.927065646848809</v>
      </c>
      <c r="AH328" s="26">
        <f>-$AI$35*AG327*AI327</f>
        <v>-1.520502714384798E-10</v>
      </c>
      <c r="AI328" s="25">
        <f>AI327+AJ328*$AG$41</f>
        <v>9.1973649478387484E-10</v>
      </c>
      <c r="AJ328" s="27">
        <f>$AI$35*AG327*AI327-$AI$36*AI327</f>
        <v>-3.3921544741549609E-10</v>
      </c>
      <c r="AK328" s="30"/>
      <c r="AL328" s="51">
        <f>AL327+$AM$41</f>
        <v>142.5</v>
      </c>
      <c r="AM328" s="25">
        <f>AM327+AN328*$AM$41</f>
        <v>29.289019299457532</v>
      </c>
      <c r="AN328" s="26">
        <f>-$AO$35*AM327*AO327</f>
        <v>-3.4706362649543335E-6</v>
      </c>
      <c r="AO328" s="25">
        <f>AO327+AP328*$AM$41</f>
        <v>6.0143458145977661E-6</v>
      </c>
      <c r="AP328" s="27">
        <f>$AO$35*AM327*AO327-$AO$36*AO327</f>
        <v>-1.137547392714004E-6</v>
      </c>
      <c r="AQ328" s="5"/>
      <c r="AR328" s="51">
        <f>AR327+$AS$41</f>
        <v>68.400000000000077</v>
      </c>
      <c r="AS328" s="25">
        <f>AS327+AT328*$AS$41</f>
        <v>3.0403924328643228</v>
      </c>
      <c r="AT328" s="26">
        <f>-$AU$35*AS327*AU327</f>
        <v>-9.7381254186238242E-6</v>
      </c>
      <c r="AU328" s="25">
        <f>AU327+AV328*$AS$41</f>
        <v>1.1222176568092561E-4</v>
      </c>
      <c r="AV328" s="27">
        <f>$AU$35*AS327*AU327-$AU$36*AU327</f>
        <v>-4.5696938495283302E-5</v>
      </c>
      <c r="AW328" s="30"/>
      <c r="AX328" s="19">
        <f>AX327+$AS$41</f>
        <v>68.400000000000077</v>
      </c>
      <c r="AY328" s="25">
        <f>AY327+AZ328*$AY$41</f>
        <v>1.3147676645926345E-3</v>
      </c>
      <c r="AZ328" s="26">
        <f>-$BA$35*AY327*BA327</f>
        <v>-4.7118196273549807E-7</v>
      </c>
      <c r="BA328" s="25">
        <f>BA327+BB328*$AY$41</f>
        <v>4.6188630169857513E-3</v>
      </c>
      <c r="BB328" s="27">
        <f>$BA$35*AY327*BA327-$BA$36*BA327</f>
        <v>-1.9903814922753935E-3</v>
      </c>
      <c r="BC328" s="36"/>
      <c r="BD328" s="19">
        <f>BD327+$BE$41</f>
        <v>57.00000000000027</v>
      </c>
      <c r="BE328" s="25">
        <f>BE327+BF328*$BE$41</f>
        <v>0.57337144985754129</v>
      </c>
      <c r="BF328" s="26">
        <f>-$BG$35*BE327*BG327</f>
        <v>-4.5405815310369127E-5</v>
      </c>
      <c r="BG328" s="25">
        <f>BG327+BH328*$BE$41</f>
        <v>1.2849147429951542E-3</v>
      </c>
      <c r="BH328" s="27">
        <f>$BG$35*BE327*BG327-$BG$36*BG327</f>
        <v>-9.078031811913577E-4</v>
      </c>
      <c r="BI328" s="74"/>
      <c r="BJ328" s="19">
        <f>BJ327+$BK$41</f>
        <v>131.09999999999928</v>
      </c>
      <c r="BK328" s="25">
        <f>BK327+BL328*$BK$41</f>
        <v>1.2027122119368472</v>
      </c>
      <c r="BL328" s="26">
        <f>-$BM$35*BK327*BM327</f>
        <v>-1.5894954821097507E-9</v>
      </c>
      <c r="BM328" s="25">
        <f>BM327+BN328*$BK$41</f>
        <v>2.2276199714561257E-8</v>
      </c>
      <c r="BN328" s="27">
        <f>$BM$35*BK327*BM327-$BM$36*BM327</f>
        <v>-1.8388066094657729E-8</v>
      </c>
      <c r="BO328" s="74"/>
      <c r="BP328" s="19">
        <f>BP327+$BK$41</f>
        <v>131.09999999999928</v>
      </c>
      <c r="BQ328" s="25">
        <f>BQ327+BR328*$BQ$41</f>
        <v>0.81501804934326139</v>
      </c>
      <c r="BR328" s="26">
        <f>-$BS$35*BQ327*BS327</f>
        <v>-2.7282779238227091E-2</v>
      </c>
      <c r="BS328" s="25">
        <f>BS327+BT328*$BQ$41</f>
        <v>0.591308613006994</v>
      </c>
      <c r="BT328" s="27">
        <f>$BS$35*BQ327*BS327-$BS$36*BS327</f>
        <v>-0.38189071573937866</v>
      </c>
      <c r="BU328" s="100"/>
      <c r="BV328" s="19">
        <f>BV327+$BK$41</f>
        <v>131.09999999999928</v>
      </c>
      <c r="BW328" s="25">
        <f>BW327+BX328*$BQ$41</f>
        <v>0.81501804934326139</v>
      </c>
      <c r="BX328" s="26">
        <f>-$BS$35*BW327*BY327</f>
        <v>-2.7282779238227091E-2</v>
      </c>
      <c r="BY328" s="25">
        <f>BY327+BZ328*$BQ$41</f>
        <v>0.591308613006994</v>
      </c>
      <c r="BZ328" s="27">
        <f>$BS$35*BW327*BY327-$BS$36*BY327</f>
        <v>-0.38189071573937866</v>
      </c>
      <c r="CA328" s="33"/>
      <c r="CB328" s="21">
        <f>CB327+$AA$41</f>
        <v>256.50000000000114</v>
      </c>
      <c r="CC328" s="64">
        <f>AC331</f>
        <v>1.7779591741858022E-21</v>
      </c>
      <c r="CD328" s="64">
        <f>AI331</f>
        <v>6.2661079568786654E-10</v>
      </c>
      <c r="CE328" s="64">
        <f>AO331</f>
        <v>4.5862563113792726E-6</v>
      </c>
      <c r="CF328" s="25">
        <f>AU331</f>
        <v>8.4838354106938043E-5</v>
      </c>
      <c r="CG328" s="63">
        <f>BA331</f>
        <v>3.691500505695746E-3</v>
      </c>
      <c r="CH328" s="63">
        <f>BG331</f>
        <v>8.64316198832818E-4</v>
      </c>
      <c r="CI328" s="63">
        <f>BM331</f>
        <v>8.4815855579948897E-9</v>
      </c>
      <c r="CJ328" s="63">
        <f>BS331</f>
        <v>0.49004501252914778</v>
      </c>
      <c r="CK328" s="64">
        <f>SUM(CC328:CJ328)</f>
        <v>0.49469026295229102</v>
      </c>
      <c r="CL328" s="36"/>
    </row>
    <row r="329" spans="2:90" x14ac:dyDescent="0.65">
      <c r="B329" s="45">
        <v>44183</v>
      </c>
      <c r="C329" s="39">
        <f t="shared" si="84"/>
        <v>3035</v>
      </c>
      <c r="D329" s="47">
        <v>190138</v>
      </c>
      <c r="E329" s="52">
        <f t="shared" si="85"/>
        <v>4.4480543709834272E-2</v>
      </c>
      <c r="F329" s="39">
        <f t="shared" si="86"/>
        <v>64837</v>
      </c>
      <c r="G329" s="47">
        <v>4274633</v>
      </c>
      <c r="H329" s="47">
        <f t="shared" si="87"/>
        <v>44</v>
      </c>
      <c r="I329" s="47">
        <v>2783</v>
      </c>
      <c r="J329" s="53">
        <f t="shared" si="88"/>
        <v>1.4636737527480041E-2</v>
      </c>
      <c r="Y329" s="48"/>
      <c r="Z329" s="51">
        <f>Z328+$AA$41</f>
        <v>257.40000000000111</v>
      </c>
      <c r="AA329" s="25">
        <f>AA328+AB329*$AA$41</f>
        <v>18.138706446752369</v>
      </c>
      <c r="AB329" s="26">
        <f>-$AC$35*AA328*AC328</f>
        <v>-9.0064159909138696E-22</v>
      </c>
      <c r="AC329" s="25">
        <f>AC328+AD329*$AA$41</f>
        <v>2.6907718907018803E-21</v>
      </c>
      <c r="AD329" s="27">
        <f>$AC$35*AA328*AC328-$AC$36*AC328</f>
        <v>-6.8825512050266827E-22</v>
      </c>
      <c r="AE329" s="33"/>
      <c r="AF329" s="51">
        <f>AF328+$AG$41</f>
        <v>105.82000000000032</v>
      </c>
      <c r="AG329" s="80">
        <f>AG328+AH329*$AG$41</f>
        <v>6.9270656467993055</v>
      </c>
      <c r="AH329" s="26">
        <f>-$AI$35*AG328*AI328</f>
        <v>-1.3379257662058088E-10</v>
      </c>
      <c r="AI329" s="25">
        <f>AI328+AJ329*$AG$41</f>
        <v>8.0929757169057397E-10</v>
      </c>
      <c r="AJ329" s="27">
        <f>$AI$35*AG328*AI328-$AI$36*AI328</f>
        <v>-2.9848357592784026E-10</v>
      </c>
      <c r="AK329" s="30"/>
      <c r="AL329" s="51">
        <f>AL328+$AM$41</f>
        <v>143</v>
      </c>
      <c r="AM329" s="25">
        <f>AM328+AN329*$AM$41</f>
        <v>29.289017714068915</v>
      </c>
      <c r="AN329" s="26">
        <f>-$AO$35*AM328*AO328</f>
        <v>-3.1707772314725807E-6</v>
      </c>
      <c r="AO329" s="25">
        <f>AO328+AP329*$AM$41</f>
        <v>5.4947133952248386E-6</v>
      </c>
      <c r="AP329" s="27">
        <f>$AO$35*AM328*AO328-$AO$36*AO328</f>
        <v>-1.0392648387458554E-6</v>
      </c>
      <c r="AQ329" s="5"/>
      <c r="AR329" s="51">
        <f>AR328+$AS$41</f>
        <v>68.640000000000072</v>
      </c>
      <c r="AS329" s="25">
        <f>AS328+AT329*$AS$41</f>
        <v>3.0403903037875102</v>
      </c>
      <c r="AT329" s="26">
        <f>-$AU$35*AS328*AU328</f>
        <v>-8.8711533866529429E-6</v>
      </c>
      <c r="AU329" s="25">
        <f>AU328+AV329*$AS$41</f>
        <v>1.0223089180018235E-4</v>
      </c>
      <c r="AV329" s="27">
        <f>$AU$35*AS328*AU328-$AU$36*AU328</f>
        <v>-4.1628641169763585E-5</v>
      </c>
      <c r="AW329" s="30"/>
      <c r="AX329" s="19">
        <f>AX328+$AS$41</f>
        <v>68.640000000000072</v>
      </c>
      <c r="AY329" s="25">
        <f>AY328+AZ329*$AY$41</f>
        <v>1.3146889619892594E-3</v>
      </c>
      <c r="AZ329" s="26">
        <f>-$BA$35*AY328*BA328</f>
        <v>-4.3723668541792649E-7</v>
      </c>
      <c r="BA329" s="25">
        <f>BA328+BB329*$AY$41</f>
        <v>4.2863835823661522E-3</v>
      </c>
      <c r="BB329" s="27">
        <f>$BA$35*AY328*BA328-$BA$36*BA328</f>
        <v>-1.8471079701088827E-3</v>
      </c>
      <c r="BC329" s="36"/>
      <c r="BD329" s="19">
        <f>BD328+$BE$41</f>
        <v>57.200000000000273</v>
      </c>
      <c r="BE329" s="25">
        <f>BE328+BF329*$BE$41</f>
        <v>0.57336349313650659</v>
      </c>
      <c r="BF329" s="26">
        <f>-$BG$35*BE328*BG328</f>
        <v>-3.9783605173260932E-5</v>
      </c>
      <c r="BG329" s="25">
        <f>BG328+BH329*$BE$41</f>
        <v>1.1258325474404363E-3</v>
      </c>
      <c r="BH329" s="27">
        <f>$BG$35*BE328*BG328-$BG$36*BG328</f>
        <v>-7.9541097777358928E-4</v>
      </c>
      <c r="BI329" s="74"/>
      <c r="BJ329" s="19">
        <f>BJ328+$BK$41</f>
        <v>131.55999999999929</v>
      </c>
      <c r="BK329" s="25">
        <f>BK328+BL329*$BK$41</f>
        <v>1.2027122114069042</v>
      </c>
      <c r="BL329" s="26">
        <f>-$BM$35*BK328*BM328</f>
        <v>-1.1520498695866182E-9</v>
      </c>
      <c r="BM329" s="25">
        <f>BM328+BN329*$BK$41</f>
        <v>1.6145558939917286E-8</v>
      </c>
      <c r="BN329" s="27">
        <f>$BM$35*BK328*BM328-$BM$36*BM328</f>
        <v>-1.3327479944878198E-8</v>
      </c>
      <c r="BO329" s="74"/>
      <c r="BP329" s="19">
        <f>BP328+$BK$41</f>
        <v>131.55999999999929</v>
      </c>
      <c r="BQ329" s="25">
        <f>BQ328+BR329*$BQ$41</f>
        <v>0.81246383522389742</v>
      </c>
      <c r="BR329" s="26">
        <f>-$BS$35*BQ328*BS328</f>
        <v>-2.5542141193639973E-2</v>
      </c>
      <c r="BS329" s="25">
        <f>BS328+BT329*$BQ$41</f>
        <v>0.55542776728090337</v>
      </c>
      <c r="BT329" s="27">
        <f>$BS$35*BQ328*BS328-$BS$36*BS328</f>
        <v>-0.35880845726090616</v>
      </c>
      <c r="BU329" s="100"/>
      <c r="BV329" s="19">
        <f>BV328+$BK$41</f>
        <v>131.55999999999929</v>
      </c>
      <c r="BW329" s="25">
        <f>BW328+BX329*$BQ$41</f>
        <v>0.81246383522389742</v>
      </c>
      <c r="BX329" s="26">
        <f>-$BS$35*BW328*BY328</f>
        <v>-2.5542141193639973E-2</v>
      </c>
      <c r="BY329" s="25">
        <f>BY328+BZ329*$BQ$41</f>
        <v>0.55542776728090337</v>
      </c>
      <c r="BZ329" s="27">
        <f>$BS$35*BW328*BY328-$BS$36*BY328</f>
        <v>-0.35880845726090616</v>
      </c>
      <c r="CA329" s="33"/>
      <c r="CB329" s="21">
        <f>CB328+$AA$41</f>
        <v>257.40000000000111</v>
      </c>
      <c r="CC329" s="64">
        <f>AC332</f>
        <v>1.4452541846582337E-21</v>
      </c>
      <c r="CD329" s="64">
        <f>AI332</f>
        <v>5.5136943920428556E-10</v>
      </c>
      <c r="CE329" s="64">
        <f>AO332</f>
        <v>4.1900089690988627E-6</v>
      </c>
      <c r="CF329" s="25">
        <f>AU332</f>
        <v>7.7285366166769787E-5</v>
      </c>
      <c r="CG329" s="63">
        <f>BA332</f>
        <v>3.4257753596968633E-3</v>
      </c>
      <c r="CH329" s="63">
        <f>BG332</f>
        <v>7.573070983225899E-4</v>
      </c>
      <c r="CI329" s="63">
        <f>BM332</f>
        <v>6.1473654070621399E-9</v>
      </c>
      <c r="CJ329" s="63">
        <f>BS332</f>
        <v>0.46029021966435379</v>
      </c>
      <c r="CK329" s="64">
        <f>SUM(CC329:CJ329)</f>
        <v>0.46455478419624396</v>
      </c>
      <c r="CL329" s="75">
        <f>P108</f>
        <v>44515</v>
      </c>
    </row>
    <row r="330" spans="2:90" x14ac:dyDescent="0.65">
      <c r="B330" s="45">
        <v>44184</v>
      </c>
      <c r="C330" s="39">
        <f t="shared" si="84"/>
        <v>2893</v>
      </c>
      <c r="D330" s="47">
        <v>193031</v>
      </c>
      <c r="E330" s="52">
        <f t="shared" si="85"/>
        <v>4.4548867451939374E-2</v>
      </c>
      <c r="F330" s="39">
        <f t="shared" si="86"/>
        <v>58384</v>
      </c>
      <c r="G330" s="47">
        <v>4333017</v>
      </c>
      <c r="H330" s="47">
        <f t="shared" si="87"/>
        <v>45</v>
      </c>
      <c r="I330" s="47">
        <v>2828</v>
      </c>
      <c r="J330" s="53">
        <f t="shared" si="88"/>
        <v>1.4650496552367236E-2</v>
      </c>
      <c r="Y330" s="48"/>
      <c r="Z330" s="51">
        <f>Z329+$AA$41</f>
        <v>258.30000000000109</v>
      </c>
      <c r="AA330" s="25">
        <f>AA329+AB330*$AA$41</f>
        <v>18.138706446752369</v>
      </c>
      <c r="AB330" s="26">
        <f>-$AC$35*AA329*AC329</f>
        <v>-7.3210682160921384E-22</v>
      </c>
      <c r="AC330" s="25">
        <f>AC329+AD330*$AA$41</f>
        <v>2.1872545733669604E-21</v>
      </c>
      <c r="AD330" s="27">
        <f>$AC$35*AA329*AC329-$AC$36*AC329</f>
        <v>-5.5946368592768867E-22</v>
      </c>
      <c r="AE330" s="33"/>
      <c r="AF330" s="51">
        <f>AF329+$AG$41</f>
        <v>106.19000000000032</v>
      </c>
      <c r="AG330" s="80">
        <f>AG329+AH330*$AG$41</f>
        <v>6.9270656467557465</v>
      </c>
      <c r="AH330" s="26">
        <f>-$AI$35*AG329*AI329</f>
        <v>-1.1772720554481333E-10</v>
      </c>
      <c r="AI330" s="25">
        <f>AI329+AJ330*$AG$41</f>
        <v>7.1211979002516409E-10</v>
      </c>
      <c r="AJ330" s="27">
        <f>$AI$35*AG329*AI329-$AI$36*AI329</f>
        <v>-2.6264265314975643E-10</v>
      </c>
      <c r="AK330" s="30"/>
      <c r="AL330" s="51">
        <f>AL329+$AM$41</f>
        <v>143.5</v>
      </c>
      <c r="AM330" s="25">
        <f>AM329+AN330*$AM$41</f>
        <v>29.289016265656095</v>
      </c>
      <c r="AN330" s="26">
        <f>-$AO$35*AM329*AO329</f>
        <v>-2.8968256433964964E-6</v>
      </c>
      <c r="AO330" s="25">
        <f>AO329+AP330*$AM$41</f>
        <v>5.0199765285943933E-6</v>
      </c>
      <c r="AP330" s="27">
        <f>$AO$35*AM329*AO329-$AO$36*AO329</f>
        <v>-9.4947373326089026E-7</v>
      </c>
      <c r="AQ330" s="5"/>
      <c r="AR330" s="51">
        <f>AR329+$AS$41</f>
        <v>68.880000000000067</v>
      </c>
      <c r="AS330" s="25">
        <f>AS329+AT330*$AS$41</f>
        <v>3.0403883642594023</v>
      </c>
      <c r="AT330" s="26">
        <f>-$AU$35*AS329*AU329</f>
        <v>-8.0813671165974377E-6</v>
      </c>
      <c r="AU330" s="25">
        <f>AU329+AV330*$AS$41</f>
        <v>9.3129483593746044E-5</v>
      </c>
      <c r="AV330" s="27">
        <f>$AU$35*AS329*AU329-$AU$36*AU329</f>
        <v>-3.7922534193484627E-5</v>
      </c>
      <c r="AW330" s="30"/>
      <c r="AX330" s="19">
        <f>AX329+$AS$41</f>
        <v>68.880000000000067</v>
      </c>
      <c r="AY330" s="25">
        <f>AY329+AZ330*$AY$41</f>
        <v>1.314615929004333E-3</v>
      </c>
      <c r="AZ330" s="26">
        <f>-$BA$35*AY329*BA329</f>
        <v>-4.0573880514639062E-7</v>
      </c>
      <c r="BA330" s="25">
        <f>BA329+BB330*$AY$41</f>
        <v>3.9778369974207157E-3</v>
      </c>
      <c r="BB330" s="27">
        <f>$BA$35*AY329*BA329-$BA$36*BA329</f>
        <v>-1.7141476941413146E-3</v>
      </c>
      <c r="BC330" s="36"/>
      <c r="BD330" s="19">
        <f>BD329+$BE$41</f>
        <v>57.400000000000276</v>
      </c>
      <c r="BE330" s="25">
        <f>BE329+BF330*$BE$41</f>
        <v>0.57335652161466</v>
      </c>
      <c r="BF330" s="26">
        <f>-$BG$35*BE329*BG329</f>
        <v>-3.4857609232709896E-5</v>
      </c>
      <c r="BG330" s="25">
        <f>BG329+BH330*$BE$41</f>
        <v>9.8644583811972148E-4</v>
      </c>
      <c r="BH330" s="27">
        <f>$BG$35*BE329*BG329-$BG$36*BG329</f>
        <v>-6.9693354660357377E-4</v>
      </c>
      <c r="BI330" s="74"/>
      <c r="BJ330" s="19">
        <f>BJ329+$BK$41</f>
        <v>132.0199999999993</v>
      </c>
      <c r="BK330" s="25">
        <f>BK329+BL330*$BK$41</f>
        <v>1.202712211022807</v>
      </c>
      <c r="BL330" s="26">
        <f>-$BM$35*BK329*BM329</f>
        <v>-8.3499381857222245E-10</v>
      </c>
      <c r="BM330" s="25">
        <f>BM329+BN330*$BK$41</f>
        <v>1.1702133973425239E-8</v>
      </c>
      <c r="BN330" s="27">
        <f>$BM$35*BK329*BM329-$BM$36*BM329</f>
        <v>-9.6596194923740148E-9</v>
      </c>
      <c r="BO330" s="74"/>
      <c r="BP330" s="19">
        <f>BP329+$BK$41</f>
        <v>132.0199999999993</v>
      </c>
      <c r="BQ330" s="25">
        <f>BQ329+BR330*$BQ$41</f>
        <v>0.81007213086172447</v>
      </c>
      <c r="BR330" s="26">
        <f>-$BS$35*BQ329*BS329</f>
        <v>-2.3917043621729122E-2</v>
      </c>
      <c r="BS330" s="25">
        <f>BS329+BT330*$BQ$41</f>
        <v>0.52171666676981754</v>
      </c>
      <c r="BT330" s="27">
        <f>$BS$35*BQ329*BS329-$BS$36*BS329</f>
        <v>-0.33711100511085806</v>
      </c>
      <c r="BU330" s="100"/>
      <c r="BV330" s="19">
        <f>BV329+$BK$41</f>
        <v>132.0199999999993</v>
      </c>
      <c r="BW330" s="25">
        <f>BW329+BX330*$BQ$41</f>
        <v>0.81007213086172447</v>
      </c>
      <c r="BX330" s="26">
        <f>-$BS$35*BW329*BY329</f>
        <v>-2.3917043621729122E-2</v>
      </c>
      <c r="BY330" s="25">
        <f>BY329+BZ330*$BQ$41</f>
        <v>0.52171666676981754</v>
      </c>
      <c r="BZ330" s="27">
        <f>$BS$35*BW329*BY329-$BS$36*BY329</f>
        <v>-0.33711100511085806</v>
      </c>
      <c r="CA330" s="33"/>
      <c r="CB330" s="21">
        <f>CB329+$AA$41</f>
        <v>258.30000000000109</v>
      </c>
      <c r="CC330" s="64">
        <f>AC333</f>
        <v>1.1748074357380347E-21</v>
      </c>
      <c r="CD330" s="64">
        <f>AI333</f>
        <v>4.851628165049894E-10</v>
      </c>
      <c r="CE330" s="64">
        <f>AO333</f>
        <v>3.8279969020669025E-6</v>
      </c>
      <c r="CF330" s="25">
        <f>AU333</f>
        <v>7.0404804767300189E-5</v>
      </c>
      <c r="CG330" s="63">
        <f>BA333</f>
        <v>3.1791778943795162E-3</v>
      </c>
      <c r="CH330" s="63">
        <f>BG333</f>
        <v>6.6354651701544401E-4</v>
      </c>
      <c r="CI330" s="63">
        <f>BM333</f>
        <v>4.4555468065890782E-9</v>
      </c>
      <c r="CJ330" s="63">
        <f>BS333</f>
        <v>0.43233697439725266</v>
      </c>
      <c r="CK330" s="64">
        <f>SUM(CC330:CJ330)</f>
        <v>0.43625393655102662</v>
      </c>
      <c r="CL330" s="36"/>
    </row>
    <row r="331" spans="2:90" x14ac:dyDescent="0.65">
      <c r="B331" s="45">
        <v>44185</v>
      </c>
      <c r="C331" s="39">
        <f t="shared" si="84"/>
        <v>2849</v>
      </c>
      <c r="D331" s="47">
        <v>195880</v>
      </c>
      <c r="E331" s="52">
        <f t="shared" si="85"/>
        <v>4.4896887060537453E-2</v>
      </c>
      <c r="F331" s="39">
        <f t="shared" si="86"/>
        <v>29869</v>
      </c>
      <c r="G331" s="47">
        <v>4362886</v>
      </c>
      <c r="H331" s="47">
        <f t="shared" si="87"/>
        <v>45</v>
      </c>
      <c r="I331" s="47">
        <v>2873</v>
      </c>
      <c r="J331" s="53">
        <f t="shared" si="88"/>
        <v>1.4667143148866652E-2</v>
      </c>
      <c r="Y331" s="48"/>
      <c r="Z331" s="51">
        <f>Z330+$AA$41</f>
        <v>259.20000000000107</v>
      </c>
      <c r="AA331" s="25">
        <f>AA330+AB331*$AA$41</f>
        <v>18.138706446752369</v>
      </c>
      <c r="AB331" s="26">
        <f>-$AC$35*AA330*AC330</f>
        <v>-5.9510952945929835E-22</v>
      </c>
      <c r="AC331" s="25">
        <f>AC330+AD331*$AA$41</f>
        <v>1.7779591741858022E-21</v>
      </c>
      <c r="AD331" s="27">
        <f>$AC$35*AA330*AC330-$AC$36*AC330</f>
        <v>-4.5477266575684254E-22</v>
      </c>
      <c r="AE331" s="33"/>
      <c r="AF331" s="51">
        <f>AF330+$AG$41</f>
        <v>106.56000000000033</v>
      </c>
      <c r="AG331" s="80">
        <f>AG330+AH331*$AG$41</f>
        <v>6.9270656467174181</v>
      </c>
      <c r="AH331" s="26">
        <f>-$AI$35*AG330*AI330</f>
        <v>-1.0359091121102284E-10</v>
      </c>
      <c r="AI331" s="25">
        <f>AI330+AJ331*$AG$41</f>
        <v>6.2661079568786654E-10</v>
      </c>
      <c r="AJ331" s="27">
        <f>$AI$35*AG330*AI330-$AI$36*AI330</f>
        <v>-2.3110539010080424E-10</v>
      </c>
      <c r="AK331" s="30"/>
      <c r="AL331" s="51">
        <f>AL330+$AM$41</f>
        <v>144</v>
      </c>
      <c r="AM331" s="25">
        <f>AM330+AN331*$AM$41</f>
        <v>29.289014942384526</v>
      </c>
      <c r="AN331" s="26">
        <f>-$AO$35*AM330*AO330</f>
        <v>-2.6465431355858337E-6</v>
      </c>
      <c r="AO331" s="25">
        <f>AO330+AP331*$AM$41</f>
        <v>4.5862563113792726E-6</v>
      </c>
      <c r="AP331" s="27">
        <f>$AO$35*AM330*AO330-$AO$36*AO330</f>
        <v>-8.6744043443024136E-7</v>
      </c>
      <c r="AQ331" s="5"/>
      <c r="AR331" s="51">
        <f>AR330+$AS$41</f>
        <v>69.120000000000061</v>
      </c>
      <c r="AS331" s="25">
        <f>AS330+AT331*$AS$41</f>
        <v>3.0403865974046611</v>
      </c>
      <c r="AT331" s="26">
        <f>-$AU$35*AS330*AU330</f>
        <v>-7.3618947554857212E-6</v>
      </c>
      <c r="AU331" s="25">
        <f>AU330+AV331*$AS$41</f>
        <v>8.4838354106938043E-5</v>
      </c>
      <c r="AV331" s="27">
        <f>$AU$35*AS330*AU330-$AU$36*AU330</f>
        <v>-3.4546372861700002E-5</v>
      </c>
      <c r="AW331" s="30"/>
      <c r="AX331" s="19">
        <f>AX330+$AS$41</f>
        <v>69.120000000000061</v>
      </c>
      <c r="AY331" s="25">
        <f>AY330+AZ331*$AY$41</f>
        <v>1.314548156915011E-3</v>
      </c>
      <c r="AZ331" s="26">
        <f>-$BA$35*AY330*BA330</f>
        <v>-3.7651160734502689E-7</v>
      </c>
      <c r="BA331" s="25">
        <f>BA330+BB331*$AY$41</f>
        <v>3.691500505695746E-3</v>
      </c>
      <c r="BB331" s="27">
        <f>$BA$35*AY330*BA330-$BA$36*BA330</f>
        <v>-1.5907582873609413E-3</v>
      </c>
      <c r="BC331" s="36"/>
      <c r="BD331" s="19">
        <f>BD330+$BE$41</f>
        <v>57.600000000000279</v>
      </c>
      <c r="BE331" s="25">
        <f>BE330+BF331*$BE$41</f>
        <v>0.57335041329499137</v>
      </c>
      <c r="BF331" s="26">
        <f>-$BG$35*BE330*BG330</f>
        <v>-3.0541598343301404E-5</v>
      </c>
      <c r="BG331" s="25">
        <f>BG330+BH331*$BE$41</f>
        <v>8.64316198832818E-4</v>
      </c>
      <c r="BH331" s="27">
        <f>$BG$35*BE330*BG330-$BG$36*BG330</f>
        <v>-6.1064819643451762E-4</v>
      </c>
      <c r="BI331" s="74"/>
      <c r="BJ331" s="19">
        <f>BJ330+$BK$41</f>
        <v>132.47999999999931</v>
      </c>
      <c r="BK331" s="25">
        <f>BK330+BL331*$BK$41</f>
        <v>1.2027122107444175</v>
      </c>
      <c r="BL331" s="26">
        <f>-$BM$35*BK330*BM330</f>
        <v>-6.0519487526912513E-10</v>
      </c>
      <c r="BM331" s="25">
        <f>BM330+BN331*$BK$41</f>
        <v>8.4815855579948897E-9</v>
      </c>
      <c r="BN331" s="27">
        <f>$BM$35*BK330*BM330-$BM$36*BM330</f>
        <v>-7.0011922074572807E-9</v>
      </c>
      <c r="BO331" s="74"/>
      <c r="BP331" s="19">
        <f>BP330+$BK$41</f>
        <v>132.47999999999931</v>
      </c>
      <c r="BQ331" s="25">
        <f>BQ330+BR331*$BQ$41</f>
        <v>0.80783220176235604</v>
      </c>
      <c r="BR331" s="26">
        <f>-$BS$35*BQ330*BS330</f>
        <v>-2.2399290993684023E-2</v>
      </c>
      <c r="BS331" s="25">
        <f>BS330+BT331*$BQ$41</f>
        <v>0.49004501252914778</v>
      </c>
      <c r="BT331" s="27">
        <f>$BS$35*BQ330*BS330-$BS$36*BS330</f>
        <v>-0.31671654240669739</v>
      </c>
      <c r="BU331" s="100"/>
      <c r="BV331" s="19">
        <f>BV330+$BK$41</f>
        <v>132.47999999999931</v>
      </c>
      <c r="BW331" s="25">
        <f>BW330+BX331*$BQ$41</f>
        <v>0.80783220176235604</v>
      </c>
      <c r="BX331" s="26">
        <f>-$BS$35*BW330*BY330</f>
        <v>-2.2399290993684023E-2</v>
      </c>
      <c r="BY331" s="25">
        <f>BY330+BZ331*$BQ$41</f>
        <v>0.49004501252914778</v>
      </c>
      <c r="BZ331" s="27">
        <f>$BS$35*BW330*BY330-$BS$36*BY330</f>
        <v>-0.31671654240669739</v>
      </c>
      <c r="CA331" s="33"/>
      <c r="CB331" s="21">
        <f>CB330+$AA$41</f>
        <v>259.20000000000107</v>
      </c>
      <c r="CC331" s="64">
        <f>AC334</f>
        <v>9.5496870081144425E-22</v>
      </c>
      <c r="CD331" s="64">
        <f>AI334</f>
        <v>4.2690606657251023E-10</v>
      </c>
      <c r="CE331" s="64">
        <f>AO334</f>
        <v>3.497262232817495E-6</v>
      </c>
      <c r="CF331" s="25">
        <f>AU334</f>
        <v>6.4136805327945562E-5</v>
      </c>
      <c r="CG331" s="63">
        <f>BA334</f>
        <v>2.9503312431928327E-3</v>
      </c>
      <c r="CH331" s="63">
        <f>BG334</f>
        <v>5.8139420027763828E-4</v>
      </c>
      <c r="CI331" s="63">
        <f>BM334</f>
        <v>3.2293341994638701E-9</v>
      </c>
      <c r="CJ331" s="63">
        <f>BS334</f>
        <v>0.40607681480585833</v>
      </c>
      <c r="CK331" s="64">
        <f>SUM(CC331:CJ331)</f>
        <v>0.40967617797312983</v>
      </c>
      <c r="CL331" s="36"/>
    </row>
    <row r="332" spans="2:90" x14ac:dyDescent="0.65">
      <c r="B332" s="45">
        <v>44186</v>
      </c>
      <c r="C332" s="39">
        <f t="shared" si="84"/>
        <v>2643</v>
      </c>
      <c r="D332" s="47">
        <v>198523</v>
      </c>
      <c r="E332" s="52">
        <f t="shared" si="85"/>
        <v>4.5334542723370071E-2</v>
      </c>
      <c r="F332" s="39">
        <f t="shared" si="86"/>
        <v>16181</v>
      </c>
      <c r="G332" s="47">
        <v>4379067</v>
      </c>
      <c r="H332" s="47">
        <f t="shared" si="87"/>
        <v>27</v>
      </c>
      <c r="I332" s="47">
        <v>2900</v>
      </c>
      <c r="J332" s="53">
        <f t="shared" si="88"/>
        <v>1.4607879187801917E-2</v>
      </c>
      <c r="Y332" s="48"/>
      <c r="Z332" s="51">
        <f>Z331+$AA$41</f>
        <v>260.10000000000105</v>
      </c>
      <c r="AA332" s="25">
        <f>AA331+AB332*$AA$41</f>
        <v>18.138706446752369</v>
      </c>
      <c r="AB332" s="26">
        <f>-$AC$35*AA331*AC331</f>
        <v>-4.837481930229979E-22</v>
      </c>
      <c r="AC332" s="25">
        <f>AC331+AD332*$AA$41</f>
        <v>1.4452541846582337E-21</v>
      </c>
      <c r="AD332" s="27">
        <f>$AC$35*AA331*AC331-$AC$36*AC331</f>
        <v>-3.6967221058618713E-22</v>
      </c>
      <c r="AE332" s="33"/>
      <c r="AF332" s="51">
        <f>AF331+$AG$41</f>
        <v>106.93000000000033</v>
      </c>
      <c r="AG332" s="80">
        <f>AG331+AH332*$AG$41</f>
        <v>6.9270656466836922</v>
      </c>
      <c r="AH332" s="26">
        <f>-$AI$35*AG331*AI331</f>
        <v>-9.1152056450105433E-11</v>
      </c>
      <c r="AI332" s="25">
        <f>AI331+AJ332*$AG$41</f>
        <v>5.5136943920428556E-10</v>
      </c>
      <c r="AJ332" s="27">
        <f>$AI$35*AG331*AI331-$AI$36*AI331</f>
        <v>-2.0335501752319184E-10</v>
      </c>
      <c r="AK332" s="30"/>
      <c r="AL332" s="51">
        <f>AL331+$AM$41</f>
        <v>144.5</v>
      </c>
      <c r="AM332" s="25">
        <f>AM331+AN332*$AM$41</f>
        <v>29.289013733442157</v>
      </c>
      <c r="AN332" s="26">
        <f>-$AO$35*AM331*AO331</f>
        <v>-2.4178847334046714E-6</v>
      </c>
      <c r="AO332" s="25">
        <f>AO331+AP332*$AM$41</f>
        <v>4.1900089690988627E-6</v>
      </c>
      <c r="AP332" s="27">
        <f>$AO$35*AM331*AO331-$AO$36*AO331</f>
        <v>-7.9249468456081905E-7</v>
      </c>
      <c r="AQ332" s="5"/>
      <c r="AR332" s="51">
        <f>AR331+$AS$41</f>
        <v>69.360000000000056</v>
      </c>
      <c r="AS332" s="25">
        <f>AS331+AT332*$AS$41</f>
        <v>3.0403849878503579</v>
      </c>
      <c r="AT332" s="26">
        <f>-$AU$35*AS331*AU331</f>
        <v>-6.7064762640877327E-6</v>
      </c>
      <c r="AU332" s="25">
        <f>AU331+AV332*$AS$41</f>
        <v>7.7285366166769787E-5</v>
      </c>
      <c r="AV332" s="27">
        <f>$AU$35*AS331*AU331-$AU$36*AU331</f>
        <v>-3.1470783084034386E-5</v>
      </c>
      <c r="AW332" s="30"/>
      <c r="AX332" s="19">
        <f>AX331+$AS$41</f>
        <v>69.360000000000056</v>
      </c>
      <c r="AY332" s="25">
        <f>AY331+AZ332*$AY$41</f>
        <v>1.3144852665038002E-3</v>
      </c>
      <c r="AZ332" s="26">
        <f>-$BA$35*AY331*BA331</f>
        <v>-3.4939117339294854E-7</v>
      </c>
      <c r="BA332" s="25">
        <f>BA331+BB332*$AY$41</f>
        <v>3.4257753596968633E-3</v>
      </c>
      <c r="BB332" s="27">
        <f>$BA$35*AY331*BA331-$BA$36*BA331</f>
        <v>-1.4762508111049056E-3</v>
      </c>
      <c r="BC332" s="36"/>
      <c r="BD332" s="19">
        <f>BD331+$BE$41</f>
        <v>57.800000000000281</v>
      </c>
      <c r="BE332" s="25">
        <f>BE331+BF332*$BE$41</f>
        <v>0.57334506128965335</v>
      </c>
      <c r="BF332" s="26">
        <f>-$BG$35*BE331*BG331</f>
        <v>-2.6760026690191017E-5</v>
      </c>
      <c r="BG332" s="25">
        <f>BG331+BH332*$BE$41</f>
        <v>7.573070983225899E-4</v>
      </c>
      <c r="BH332" s="27">
        <f>$BG$35*BE331*BG331-$BG$36*BG331</f>
        <v>-5.3504550255114073E-4</v>
      </c>
      <c r="BI332" s="74"/>
      <c r="BJ332" s="19">
        <f>BJ331+$BK$41</f>
        <v>132.93999999999932</v>
      </c>
      <c r="BK332" s="25">
        <f>BK331+BL332*$BK$41</f>
        <v>1.2027122105426435</v>
      </c>
      <c r="BL332" s="26">
        <f>-$BM$35*BK331*BM331</f>
        <v>-4.3863898023418016E-10</v>
      </c>
      <c r="BM332" s="25">
        <f>BM331+BN332*$BK$41</f>
        <v>6.1473654070621399E-9</v>
      </c>
      <c r="BN332" s="27">
        <f>$BM$35*BK331*BM331-$BM$36*BM331</f>
        <v>-5.0743916324624984E-9</v>
      </c>
      <c r="BO332" s="74"/>
      <c r="BP332" s="19">
        <f>BP331+$BK$41</f>
        <v>132.93999999999932</v>
      </c>
      <c r="BQ332" s="25">
        <f>BQ331+BR332*$BQ$41</f>
        <v>0.80573406881275544</v>
      </c>
      <c r="BR332" s="26">
        <f>-$BS$35*BQ331*BS331</f>
        <v>-2.0981329496006389E-2</v>
      </c>
      <c r="BS332" s="25">
        <f>BS331+BT332*$BQ$41</f>
        <v>0.46029021966435379</v>
      </c>
      <c r="BT332" s="27">
        <f>$BS$35*BQ331*BS331-$BS$36*BS331</f>
        <v>-0.29754792864793966</v>
      </c>
      <c r="BU332" s="100"/>
      <c r="BV332" s="19">
        <f>BV331+$BK$41</f>
        <v>132.93999999999932</v>
      </c>
      <c r="BW332" s="25">
        <f>BW331+BX332*$BQ$41</f>
        <v>0.80573406881275544</v>
      </c>
      <c r="BX332" s="26">
        <f>-$BS$35*BW331*BY331</f>
        <v>-2.0981329496006389E-2</v>
      </c>
      <c r="BY332" s="25">
        <f>BY331+BZ332*$BQ$41</f>
        <v>0.46029021966435379</v>
      </c>
      <c r="BZ332" s="27">
        <f>$BS$35*BW331*BY331-$BS$36*BY331</f>
        <v>-0.29754792864793966</v>
      </c>
      <c r="CA332" s="33"/>
      <c r="CB332" s="21">
        <f>CB331+$AA$41</f>
        <v>260.10000000000105</v>
      </c>
      <c r="CC332" s="64">
        <f>AC335</f>
        <v>7.7626783061394666E-22</v>
      </c>
      <c r="CD332" s="64">
        <f>AI335</f>
        <v>3.7564459492022148E-10</v>
      </c>
      <c r="CE332" s="64">
        <f>AO335</f>
        <v>3.1951026389044187E-6</v>
      </c>
      <c r="CF332" s="25">
        <f>AU335</f>
        <v>5.842683285088537E-5</v>
      </c>
      <c r="CG332" s="63">
        <f>BA335</f>
        <v>2.7379576504243637E-3</v>
      </c>
      <c r="CH332" s="63">
        <f>BG335</f>
        <v>5.0941296552657644E-4</v>
      </c>
      <c r="CI332" s="63">
        <f>BM335</f>
        <v>2.3405879961522278E-9</v>
      </c>
      <c r="CJ332" s="63">
        <f>BS335</f>
        <v>0.38140773420874596</v>
      </c>
      <c r="CK332" s="64">
        <f>SUM(CC332:CJ332)</f>
        <v>0.38471672947641927</v>
      </c>
      <c r="CL332" s="75">
        <f>P109</f>
        <v>44522</v>
      </c>
    </row>
    <row r="333" spans="2:90" x14ac:dyDescent="0.65">
      <c r="B333" s="45">
        <v>44187</v>
      </c>
      <c r="C333" s="39">
        <f t="shared" si="84"/>
        <v>2135</v>
      </c>
      <c r="D333" s="47">
        <v>200658</v>
      </c>
      <c r="E333" s="52">
        <f t="shared" si="85"/>
        <v>4.5200644339737611E-2</v>
      </c>
      <c r="F333" s="39">
        <f t="shared" si="86"/>
        <v>60206</v>
      </c>
      <c r="G333" s="47">
        <v>4439273</v>
      </c>
      <c r="H333" s="47">
        <f t="shared" si="87"/>
        <v>44</v>
      </c>
      <c r="I333" s="47">
        <v>2944</v>
      </c>
      <c r="J333" s="53">
        <f t="shared" si="88"/>
        <v>1.4671730008272783E-2</v>
      </c>
      <c r="Y333" s="48"/>
      <c r="Z333" s="51">
        <f>Z332+$AA$41</f>
        <v>261.00000000000102</v>
      </c>
      <c r="AA333" s="25">
        <f>AA332+AB333*$AA$41</f>
        <v>18.138706446752369</v>
      </c>
      <c r="AB333" s="26">
        <f>-$AC$35*AA332*AC332</f>
        <v>-3.9322562094684213E-22</v>
      </c>
      <c r="AC333" s="25">
        <f>AC332+AD333*$AA$41</f>
        <v>1.1748074357380347E-21</v>
      </c>
      <c r="AD333" s="27">
        <f>$AC$35*AA332*AC332-$AC$36*AC332</f>
        <v>-3.0049638768911E-22</v>
      </c>
      <c r="AE333" s="33"/>
      <c r="AF333" s="51">
        <f>AF332+$AG$41</f>
        <v>107.30000000000034</v>
      </c>
      <c r="AG333" s="80">
        <f>AG332+AH333*$AG$41</f>
        <v>6.9270656466540155</v>
      </c>
      <c r="AH333" s="26">
        <f>-$AI$35*AG332*AI332</f>
        <v>-8.0206818319808444E-11</v>
      </c>
      <c r="AI333" s="25">
        <f>AI332+AJ333*$AG$41</f>
        <v>4.851628165049894E-10</v>
      </c>
      <c r="AJ333" s="27">
        <f>$AI$35*AG332*AI332-$AI$36*AI332</f>
        <v>-1.7893681810620577E-10</v>
      </c>
      <c r="AK333" s="30"/>
      <c r="AL333" s="51">
        <f>AL332+$AM$41</f>
        <v>145</v>
      </c>
      <c r="AM333" s="25">
        <f>AM332+AN333*$AM$41</f>
        <v>29.289012628951085</v>
      </c>
      <c r="AN333" s="26">
        <f>-$AO$35*AM332*AO332</f>
        <v>-2.2089821443052829E-6</v>
      </c>
      <c r="AO333" s="25">
        <f>AO332+AP333*$AM$41</f>
        <v>3.8279969020669025E-6</v>
      </c>
      <c r="AP333" s="27">
        <f>$AO$35*AM332*AO332-$AO$36*AO332</f>
        <v>-7.2402413406392077E-7</v>
      </c>
      <c r="AQ333" s="5"/>
      <c r="AR333" s="51">
        <f>AR332+$AS$41</f>
        <v>69.600000000000051</v>
      </c>
      <c r="AS333" s="25">
        <f>AS332+AT333*$AS$41</f>
        <v>3.0403835215922115</v>
      </c>
      <c r="AT333" s="26">
        <f>-$AU$35*AS332*AU332</f>
        <v>-6.1094089439230849E-6</v>
      </c>
      <c r="AU333" s="25">
        <f>AU332+AV333*$AS$41</f>
        <v>7.0404804767300189E-5</v>
      </c>
      <c r="AV333" s="27">
        <f>$AU$35*AS332*AU332-$AU$36*AU332</f>
        <v>-2.866900583112332E-5</v>
      </c>
      <c r="AW333" s="30"/>
      <c r="AX333" s="19">
        <f>AX332+$AS$41</f>
        <v>69.600000000000051</v>
      </c>
      <c r="AY333" s="25">
        <f>AY332+AZ333*$AY$41</f>
        <v>1.314426905922973E-3</v>
      </c>
      <c r="AZ333" s="26">
        <f>-$BA$35*AY332*BA332</f>
        <v>-3.2422544904047636E-7</v>
      </c>
      <c r="BA333" s="25">
        <f>BA332+BB333*$AY$41</f>
        <v>3.1791778943795162E-3</v>
      </c>
      <c r="BB333" s="27">
        <f>$BA$35*AY332*BA332-$BA$36*BA332</f>
        <v>-1.3699859184297049E-3</v>
      </c>
      <c r="BC333" s="36"/>
      <c r="BD333" s="19">
        <f>BD332+$BE$41</f>
        <v>58.000000000000284</v>
      </c>
      <c r="BE333" s="25">
        <f>BE332+BF333*$BE$41</f>
        <v>0.57334037194817855</v>
      </c>
      <c r="BF333" s="26">
        <f>-$BG$35*BE332*BG332</f>
        <v>-2.344670737395416E-5</v>
      </c>
      <c r="BG333" s="25">
        <f>BG332+BH333*$BE$41</f>
        <v>6.6354651701544401E-4</v>
      </c>
      <c r="BH333" s="27">
        <f>$BG$35*BE332*BG332-$BG$36*BG332</f>
        <v>-4.6880290653572928E-4</v>
      </c>
      <c r="BI333" s="74"/>
      <c r="BJ333" s="19">
        <f>BJ332+$BK$41</f>
        <v>133.39999999999932</v>
      </c>
      <c r="BK333" s="25">
        <f>BK332+BL333*$BK$41</f>
        <v>1.2027122103963999</v>
      </c>
      <c r="BL333" s="26">
        <f>-$BM$35*BK332*BM332</f>
        <v>-3.1792099182286659E-10</v>
      </c>
      <c r="BM333" s="25">
        <f>BM332+BN333*$BK$41</f>
        <v>4.4555468065890782E-9</v>
      </c>
      <c r="BN333" s="27">
        <f>$BM$35*BK332*BM332-$BM$36*BM332</f>
        <v>-3.6778665227675247E-9</v>
      </c>
      <c r="BO333" s="74"/>
      <c r="BP333" s="19">
        <f>BP332+$BK$41</f>
        <v>133.39999999999932</v>
      </c>
      <c r="BQ333" s="25">
        <f>BQ332+BR333*$BQ$41</f>
        <v>0.80376844980167361</v>
      </c>
      <c r="BR333" s="26">
        <f>-$BS$35*BQ332*BS332</f>
        <v>-1.9656190110818469E-2</v>
      </c>
      <c r="BS333" s="25">
        <f>BS332+BT333*$BQ$41</f>
        <v>0.43233697439725266</v>
      </c>
      <c r="BT333" s="27">
        <f>$BS$35*BQ332*BS332-$BS$36*BS332</f>
        <v>-0.27953245267101151</v>
      </c>
      <c r="BU333" s="100"/>
      <c r="BV333" s="19">
        <f>BV332+$BK$41</f>
        <v>133.39999999999932</v>
      </c>
      <c r="BW333" s="25">
        <f>BW332+BX333*$BQ$41</f>
        <v>0.80376844980167361</v>
      </c>
      <c r="BX333" s="26">
        <f>-$BS$35*BW332*BY332</f>
        <v>-1.9656190110818469E-2</v>
      </c>
      <c r="BY333" s="25">
        <f>BY332+BZ333*$BQ$41</f>
        <v>0.43233697439725266</v>
      </c>
      <c r="BZ333" s="27">
        <f>$BS$35*BW332*BY332-$BS$36*BY332</f>
        <v>-0.27953245267101151</v>
      </c>
      <c r="CA333" s="33"/>
      <c r="CB333" s="21">
        <f>CB332+$AA$41</f>
        <v>261.00000000000102</v>
      </c>
      <c r="CC333" s="64">
        <f>AC336</f>
        <v>6.310068008868313E-22</v>
      </c>
      <c r="CD333" s="64">
        <f>AI336</f>
        <v>3.3053843161720739E-10</v>
      </c>
      <c r="CE333" s="64">
        <f>AO336</f>
        <v>2.9190492736367221E-6</v>
      </c>
      <c r="CF333" s="25">
        <f>AU336</f>
        <v>5.322520744645092E-5</v>
      </c>
      <c r="CG333" s="63">
        <f>BA336</f>
        <v>2.5408713369226231E-3</v>
      </c>
      <c r="CH333" s="63">
        <f>BG336</f>
        <v>4.4634356140385161E-4</v>
      </c>
      <c r="CI333" s="63">
        <f>BM336</f>
        <v>1.6964339487160926E-9</v>
      </c>
      <c r="CJ333" s="63">
        <f>BS336</f>
        <v>0.35823380617483819</v>
      </c>
      <c r="CK333" s="64">
        <f>SUM(CC333:CJ333)</f>
        <v>0.36127716735685711</v>
      </c>
      <c r="CL333" s="36"/>
    </row>
    <row r="334" spans="2:90" x14ac:dyDescent="0.65">
      <c r="B334" s="45">
        <v>44188</v>
      </c>
      <c r="C334" s="39">
        <f t="shared" si="84"/>
        <v>2455</v>
      </c>
      <c r="D334" s="47">
        <v>203113</v>
      </c>
      <c r="E334" s="52">
        <f t="shared" si="85"/>
        <v>4.540607557448087E-2</v>
      </c>
      <c r="F334" s="39">
        <f t="shared" si="86"/>
        <v>33983</v>
      </c>
      <c r="G334" s="47">
        <v>4473256</v>
      </c>
      <c r="H334" s="47">
        <f t="shared" si="87"/>
        <v>50</v>
      </c>
      <c r="I334" s="47">
        <v>2994</v>
      </c>
      <c r="J334" s="53">
        <f t="shared" si="88"/>
        <v>1.4740563134806733E-2</v>
      </c>
      <c r="Y334" s="48"/>
      <c r="Z334" s="51">
        <f>Z333+$AA$41</f>
        <v>261.900000000001</v>
      </c>
      <c r="AA334" s="25">
        <f>AA333+AB334*$AA$41</f>
        <v>18.138706446752369</v>
      </c>
      <c r="AB334" s="26">
        <f>-$AC$35*AA333*AC333</f>
        <v>-3.1964230812471165E-22</v>
      </c>
      <c r="AC334" s="25">
        <f>AC333+AD334*$AA$41</f>
        <v>9.5496870081144425E-22</v>
      </c>
      <c r="AD334" s="27">
        <f>$AC$35*AA333*AC333-$AC$36*AC333</f>
        <v>-2.4426526102954497E-22</v>
      </c>
      <c r="AE334" s="33"/>
      <c r="AF334" s="51">
        <f>AF333+$AG$41</f>
        <v>107.67000000000034</v>
      </c>
      <c r="AG334" s="80">
        <f>AG333+AH334*$AG$41</f>
        <v>6.9270656466279021</v>
      </c>
      <c r="AH334" s="26">
        <f>-$AI$35*AG333*AI333</f>
        <v>-7.0575848264157981E-11</v>
      </c>
      <c r="AI334" s="25">
        <f>AI333+AJ334*$AG$41</f>
        <v>4.2690606657251023E-10</v>
      </c>
      <c r="AJ334" s="27">
        <f>$AI$35*AG333*AI333-$AI$36*AI333</f>
        <v>-1.5745067549318702E-10</v>
      </c>
      <c r="AK334" s="30"/>
      <c r="AL334" s="51">
        <f>AL333+$AM$41</f>
        <v>145.5</v>
      </c>
      <c r="AM334" s="25">
        <f>AM333+AN334*$AM$41</f>
        <v>29.289011619886839</v>
      </c>
      <c r="AN334" s="26">
        <f>-$AO$35*AM333*AO333</f>
        <v>-2.018128492948016E-6</v>
      </c>
      <c r="AO334" s="25">
        <f>AO333+AP334*$AM$41</f>
        <v>3.497262232817495E-6</v>
      </c>
      <c r="AP334" s="27">
        <f>$AO$35*AM333*AO333-$AO$36*AO333</f>
        <v>-6.6146933849881547E-7</v>
      </c>
      <c r="AQ334" s="5"/>
      <c r="AR334" s="51">
        <f>AR333+$AS$41</f>
        <v>69.840000000000046</v>
      </c>
      <c r="AS334" s="25">
        <f>AS333+AT334*$AS$41</f>
        <v>3.040382185872736</v>
      </c>
      <c r="AT334" s="26">
        <f>-$AU$35*AS333*AU333</f>
        <v>-5.565497814640823E-6</v>
      </c>
      <c r="AU334" s="25">
        <f>AU333+AV334*$AS$41</f>
        <v>6.4136805327945562E-5</v>
      </c>
      <c r="AV334" s="27">
        <f>$AU$35*AS333*AU333-$AU$36*AU333</f>
        <v>-2.6116664330644263E-5</v>
      </c>
      <c r="AW334" s="30"/>
      <c r="AX334" s="19">
        <f>AX333+$AS$41</f>
        <v>69.840000000000046</v>
      </c>
      <c r="AY334" s="25">
        <f>AY333+AZ334*$AY$41</f>
        <v>1.3143727487143313E-3</v>
      </c>
      <c r="AZ334" s="26">
        <f>-$BA$35*AY333*BA333</f>
        <v>-3.0087338134233451E-7</v>
      </c>
      <c r="BA334" s="25">
        <f>BA333+BB334*$AY$41</f>
        <v>2.9503312431928327E-3</v>
      </c>
      <c r="BB334" s="27">
        <f>$BA$35*AY333*BA333-$BA$36*BA333</f>
        <v>-1.2713702843704644E-3</v>
      </c>
      <c r="BC334" s="36"/>
      <c r="BD334" s="19">
        <f>BD333+$BE$41</f>
        <v>58.200000000000287</v>
      </c>
      <c r="BE334" s="25">
        <f>BE333+BF334*$BE$41</f>
        <v>0.57333626321770437</v>
      </c>
      <c r="BF334" s="26">
        <f>-$BG$35*BE333*BG333</f>
        <v>-2.0543652371009863E-5</v>
      </c>
      <c r="BG334" s="25">
        <f>BG333+BH334*$BE$41</f>
        <v>5.8139420027763828E-4</v>
      </c>
      <c r="BH334" s="27">
        <f>$BG$35*BE333*BG333-$BG$36*BG333</f>
        <v>-4.107615836890288E-4</v>
      </c>
      <c r="BI334" s="74"/>
      <c r="BJ334" s="19">
        <f>BJ333+$BK$41</f>
        <v>133.85999999999933</v>
      </c>
      <c r="BK334" s="25">
        <f>BK333+BL334*$BK$41</f>
        <v>1.202712210290404</v>
      </c>
      <c r="BL334" s="26">
        <f>-$BM$35*BK333*BM333</f>
        <v>-2.3042584357592694E-10</v>
      </c>
      <c r="BM334" s="25">
        <f>BM333+BN334*$BK$41</f>
        <v>3.2293341994638701E-9</v>
      </c>
      <c r="BN334" s="27">
        <f>$BM$35*BK333*BM333-$BM$36*BM333</f>
        <v>-2.6656795807069739E-9</v>
      </c>
      <c r="BO334" s="74"/>
      <c r="BP334" s="19">
        <f>BP333+$BK$41</f>
        <v>133.85999999999933</v>
      </c>
      <c r="BQ334" s="25">
        <f>BQ333+BR334*$BQ$41</f>
        <v>0.80192670605724647</v>
      </c>
      <c r="BR334" s="26">
        <f>-$BS$35*BQ333*BS333</f>
        <v>-1.8417437444270955E-2</v>
      </c>
      <c r="BS334" s="25">
        <f>BS333+BT334*$BQ$41</f>
        <v>0.40607681480585833</v>
      </c>
      <c r="BT334" s="27">
        <f>$BS$35*BQ333*BS333-$BS$36*BS333</f>
        <v>-0.26260159591394333</v>
      </c>
      <c r="BU334" s="100"/>
      <c r="BV334" s="19">
        <f>BV333+$BK$41</f>
        <v>133.85999999999933</v>
      </c>
      <c r="BW334" s="25">
        <f>BW333+BX334*$BQ$41</f>
        <v>0.80192670605724647</v>
      </c>
      <c r="BX334" s="26">
        <f>-$BS$35*BW333*BY333</f>
        <v>-1.8417437444270955E-2</v>
      </c>
      <c r="BY334" s="25">
        <f>BY333+BZ334*$BQ$41</f>
        <v>0.40607681480585833</v>
      </c>
      <c r="BZ334" s="27">
        <f>$BS$35*BW333*BY333-$BS$36*BY333</f>
        <v>-0.26260159591394333</v>
      </c>
      <c r="CA334" s="33"/>
      <c r="CB334" s="21">
        <f>CB333+$AA$41</f>
        <v>261.900000000001</v>
      </c>
      <c r="CC334" s="64">
        <f>AC337</f>
        <v>5.1292809912079274E-22</v>
      </c>
      <c r="CD334" s="64">
        <f>AI337</f>
        <v>2.9084846754988512E-10</v>
      </c>
      <c r="CE334" s="64">
        <f>AO337</f>
        <v>2.6668465943691423E-6</v>
      </c>
      <c r="CF334" s="25">
        <f>AU337</f>
        <v>4.8486672098723284E-5</v>
      </c>
      <c r="CG334" s="63">
        <f>BA337</f>
        <v>2.3579718793639826E-3</v>
      </c>
      <c r="CH334" s="63">
        <f>BG337</f>
        <v>3.9108263931796327E-4</v>
      </c>
      <c r="CI334" s="63">
        <f>BM337</f>
        <v>1.229557763725679E-9</v>
      </c>
      <c r="CJ334" s="63">
        <f>BS337</f>
        <v>0.33646483015575362</v>
      </c>
      <c r="CK334" s="64">
        <f>SUM(CC334:CJ334)</f>
        <v>0.33926503971353489</v>
      </c>
      <c r="CL334" s="36"/>
    </row>
    <row r="335" spans="2:90" x14ac:dyDescent="0.65">
      <c r="B335" s="45">
        <v>44189</v>
      </c>
      <c r="C335" s="39">
        <f t="shared" si="84"/>
        <v>3026</v>
      </c>
      <c r="D335" s="47">
        <v>206139</v>
      </c>
      <c r="E335" s="52">
        <f t="shared" si="85"/>
        <v>4.5327400473945637E-2</v>
      </c>
      <c r="F335" s="39">
        <f t="shared" si="86"/>
        <v>74523</v>
      </c>
      <c r="G335" s="47">
        <v>4547779</v>
      </c>
      <c r="H335" s="47">
        <f t="shared" si="87"/>
        <v>56</v>
      </c>
      <c r="I335" s="47">
        <v>3050</v>
      </c>
      <c r="J335" s="53">
        <f t="shared" si="88"/>
        <v>1.4795841640834582E-2</v>
      </c>
      <c r="Y335" s="48"/>
      <c r="Z335" s="51">
        <f>Z334+$AA$41</f>
        <v>262.80000000000098</v>
      </c>
      <c r="AA335" s="25">
        <f>AA334+AB335*$AA$41</f>
        <v>18.138706446752369</v>
      </c>
      <c r="AB335" s="26">
        <f>-$AC$35*AA334*AC334</f>
        <v>-2.5982845394782919E-22</v>
      </c>
      <c r="AC335" s="25">
        <f>AC334+AD335*$AA$41</f>
        <v>7.7626783061394666E-22</v>
      </c>
      <c r="AD335" s="27">
        <f>$AC$35*AA334*AC334-$AC$36*AC334</f>
        <v>-1.9855652244166398E-22</v>
      </c>
      <c r="AE335" s="33"/>
      <c r="AF335" s="51">
        <f>AF334+$AG$41</f>
        <v>108.04000000000035</v>
      </c>
      <c r="AG335" s="80">
        <f>AG334+AH335*$AG$41</f>
        <v>6.927065646604925</v>
      </c>
      <c r="AH335" s="26">
        <f>-$AI$35*AG334*AI334</f>
        <v>-6.2101333309921076E-11</v>
      </c>
      <c r="AI335" s="25">
        <f>AI334+AJ335*$AG$41</f>
        <v>3.7564459492022148E-10</v>
      </c>
      <c r="AJ335" s="27">
        <f>$AI$35*AG334*AI334-$AI$36*AI334</f>
        <v>-1.3854451797915872E-10</v>
      </c>
      <c r="AK335" s="30"/>
      <c r="AL335" s="51">
        <f>AL334+$AM$41</f>
        <v>146</v>
      </c>
      <c r="AM335" s="25">
        <f>AM334+AN335*$AM$41</f>
        <v>29.289010698004653</v>
      </c>
      <c r="AN335" s="26">
        <f>-$AO$35*AM334*AO334</f>
        <v>-1.8437643751460938E-6</v>
      </c>
      <c r="AO335" s="25">
        <f>AO334+AP335*$AM$41</f>
        <v>3.1951026389044187E-6</v>
      </c>
      <c r="AP335" s="27">
        <f>$AO$35*AM334*AO334-$AO$36*AO334</f>
        <v>-6.0431918782615244E-7</v>
      </c>
      <c r="AQ335" s="5"/>
      <c r="AR335" s="51">
        <f>AR334+$AS$41</f>
        <v>70.080000000000041</v>
      </c>
      <c r="AS335" s="25">
        <f>AS334+AT335*$AS$41</f>
        <v>3.0403809690702377</v>
      </c>
      <c r="AT335" s="26">
        <f>-$AU$35*AS334*AU334</f>
        <v>-5.0700104098247049E-6</v>
      </c>
      <c r="AU335" s="25">
        <f>AU334+AV335*$AS$41</f>
        <v>5.842683285088537E-5</v>
      </c>
      <c r="AV335" s="27">
        <f>$AU$35*AS334*AU334-$AU$36*AU334</f>
        <v>-2.3791551987750799E-5</v>
      </c>
      <c r="AW335" s="30"/>
      <c r="AX335" s="19">
        <f>AX334+$AS$41</f>
        <v>70.080000000000041</v>
      </c>
      <c r="AY335" s="25">
        <f>AY334+AZ335*$AY$41</f>
        <v>1.3143224919729161E-3</v>
      </c>
      <c r="AZ335" s="26">
        <f>-$BA$35*AY334*BA334</f>
        <v>-2.792041189727856E-7</v>
      </c>
      <c r="BA335" s="25">
        <f>BA334+BB335*$AY$41</f>
        <v>2.7379576504243637E-3</v>
      </c>
      <c r="BB335" s="27">
        <f>$BA$35*AY334*BA334-$BA$36*BA334</f>
        <v>-1.1798532931581603E-3</v>
      </c>
      <c r="BC335" s="36"/>
      <c r="BD335" s="19">
        <f>BD334+$BE$41</f>
        <v>58.40000000000029</v>
      </c>
      <c r="BE335" s="25">
        <f>BE334+BF335*$BE$41</f>
        <v>0.57333266320641929</v>
      </c>
      <c r="BF335" s="26">
        <f>-$BG$35*BE334*BG334</f>
        <v>-1.8000056425155845E-5</v>
      </c>
      <c r="BG335" s="25">
        <f>BG334+BH335*$BE$41</f>
        <v>5.0941296552657644E-4</v>
      </c>
      <c r="BH335" s="27">
        <f>$BG$35*BE334*BG334-$BG$36*BG334</f>
        <v>-3.5990617375530903E-4</v>
      </c>
      <c r="BI335" s="74"/>
      <c r="BJ335" s="19">
        <f>BJ334+$BK$41</f>
        <v>134.31999999999934</v>
      </c>
      <c r="BK335" s="25">
        <f>BK334+BL335*$BK$41</f>
        <v>1.2027122102135792</v>
      </c>
      <c r="BL335" s="26">
        <f>-$BM$35*BK334*BM334</f>
        <v>-1.6701026593055409E-10</v>
      </c>
      <c r="BM335" s="25">
        <f>BM334+BN335*$BK$41</f>
        <v>2.3405879961522278E-9</v>
      </c>
      <c r="BN335" s="27">
        <f>$BM$35*BK334*BM334-$BM$36*BM334</f>
        <v>-1.9320569637209613E-9</v>
      </c>
      <c r="BO335" s="74"/>
      <c r="BP335" s="19">
        <f>BP334+$BK$41</f>
        <v>134.31999999999934</v>
      </c>
      <c r="BQ335" s="25">
        <f>BQ334+BR335*$BQ$41</f>
        <v>0.80020079369197805</v>
      </c>
      <c r="BR335" s="26">
        <f>-$BS$35*BQ334*BS334</f>
        <v>-1.7259123652684463E-2</v>
      </c>
      <c r="BS335" s="25">
        <f>BS334+BT335*$BQ$41</f>
        <v>0.38140773420874596</v>
      </c>
      <c r="BT335" s="27">
        <f>$BS$35*BQ334*BS334-$BS$36*BS334</f>
        <v>-0.24669080597112347</v>
      </c>
      <c r="BU335" s="100"/>
      <c r="BV335" s="19">
        <f>BV334+$BK$41</f>
        <v>134.31999999999934</v>
      </c>
      <c r="BW335" s="25">
        <f>BW334+BX335*$BQ$41</f>
        <v>0.80020079369197805</v>
      </c>
      <c r="BX335" s="26">
        <f>-$BS$35*BW334*BY334</f>
        <v>-1.7259123652684463E-2</v>
      </c>
      <c r="BY335" s="25">
        <f>BY334+BZ335*$BQ$41</f>
        <v>0.38140773420874596</v>
      </c>
      <c r="BZ335" s="27">
        <f>$BS$35*BW334*BY334-$BS$36*BY334</f>
        <v>-0.24669080597112347</v>
      </c>
      <c r="CA335" s="33"/>
      <c r="CB335" s="21">
        <f>CB334+$AA$41</f>
        <v>262.80000000000098</v>
      </c>
      <c r="CC335" s="64">
        <f>AC338</f>
        <v>4.1694516524688758E-22</v>
      </c>
      <c r="CD335" s="64">
        <f>AI338</f>
        <v>2.5592434338790972E-10</v>
      </c>
      <c r="CE335" s="64">
        <f>AO338</f>
        <v>2.4364339335483372E-6</v>
      </c>
      <c r="CF335" s="25">
        <f>AU338</f>
        <v>4.4169998911006893E-5</v>
      </c>
      <c r="CG335" s="63">
        <f>BA338</f>
        <v>2.1882380660977786E-3</v>
      </c>
      <c r="CH335" s="63">
        <f>BG338</f>
        <v>3.4266345208296844E-4</v>
      </c>
      <c r="CI335" s="63">
        <f>BM338</f>
        <v>8.9117073817144966E-10</v>
      </c>
      <c r="CJ335" s="63">
        <f>BS338</f>
        <v>0.31601599675910763</v>
      </c>
      <c r="CK335" s="64">
        <f>SUM(CC335:CJ335)</f>
        <v>0.31859350585722801</v>
      </c>
      <c r="CL335" s="75">
        <f>P110</f>
        <v>44529</v>
      </c>
    </row>
    <row r="336" spans="2:90" x14ac:dyDescent="0.65">
      <c r="B336" s="45">
        <v>44190</v>
      </c>
      <c r="C336" s="39">
        <f t="shared" ref="C336:C352" si="89">IF(D336="","",D336-D335)</f>
        <v>3841</v>
      </c>
      <c r="D336" s="47">
        <v>209980</v>
      </c>
      <c r="E336" s="52">
        <f t="shared" ref="E336:E352" si="90">IF(D336="","",D336/G336)</f>
        <v>4.5509921132464042E-2</v>
      </c>
      <c r="F336" s="39">
        <f t="shared" ref="F336:F352" si="91">IF(G336="","",G336-G335)</f>
        <v>66160</v>
      </c>
      <c r="G336" s="47">
        <v>4613939</v>
      </c>
      <c r="H336" s="47">
        <f t="shared" ref="H336:H352" si="92">IF(I336="","",I336-I335)</f>
        <v>55</v>
      </c>
      <c r="I336" s="47">
        <v>3105</v>
      </c>
      <c r="J336" s="53">
        <f t="shared" ref="J336:J352" si="93">IF(D336="","",I336/D336)</f>
        <v>1.4787122583103152E-2</v>
      </c>
      <c r="Y336" s="48"/>
      <c r="Z336" s="51">
        <f>Z335+$AA$41</f>
        <v>263.70000000000095</v>
      </c>
      <c r="AA336" s="25">
        <f>AA335+AB336*$AA$41</f>
        <v>18.138706446752369</v>
      </c>
      <c r="AB336" s="26">
        <f>-$AC$35*AA335*AC335</f>
        <v>-2.1120741455345506E-22</v>
      </c>
      <c r="AC336" s="25">
        <f>AC335+AD336*$AA$41</f>
        <v>6.310068008868313E-22</v>
      </c>
      <c r="AD336" s="27">
        <f>$AC$35*AA335*AC335-$AC$36*AC335</f>
        <v>-1.6140114414123933E-22</v>
      </c>
      <c r="AE336" s="33"/>
      <c r="AF336" s="51">
        <f>AF335+$AG$41</f>
        <v>108.41000000000035</v>
      </c>
      <c r="AG336" s="80">
        <f>AG335+AH336*$AG$41</f>
        <v>6.9270656465847065</v>
      </c>
      <c r="AH336" s="26">
        <f>-$AI$35*AG335*AI335</f>
        <v>-5.4644410144898473E-11</v>
      </c>
      <c r="AI336" s="25">
        <f>AI335+AJ336*$AG$41</f>
        <v>3.3053843161720739E-10</v>
      </c>
      <c r="AJ336" s="27">
        <f>$AI$35*AG335*AI335-$AI$36*AI335</f>
        <v>-1.2190854946760562E-10</v>
      </c>
      <c r="AK336" s="30"/>
      <c r="AL336" s="51">
        <f>AL335+$AM$41</f>
        <v>146.5</v>
      </c>
      <c r="AM336" s="25">
        <f>AM335+AN336*$AM$41</f>
        <v>29.289009855772093</v>
      </c>
      <c r="AN336" s="26">
        <f>-$AO$35*AM335*AO335</f>
        <v>-1.6844651166976996E-6</v>
      </c>
      <c r="AO336" s="25">
        <f>AO335+AP336*$AM$41</f>
        <v>2.9190492736367221E-6</v>
      </c>
      <c r="AP336" s="27">
        <f>$AO$35*AM335*AO335-$AO$36*AO335</f>
        <v>-5.5210673053539326E-7</v>
      </c>
      <c r="AQ336" s="5"/>
      <c r="AR336" s="51">
        <f>AR335+$AS$41</f>
        <v>70.320000000000036</v>
      </c>
      <c r="AS336" s="25">
        <f>AS335+AT336*$AS$41</f>
        <v>3.0403798605976942</v>
      </c>
      <c r="AT336" s="26">
        <f>-$AU$35*AS335*AU335</f>
        <v>-4.6186355977548711E-6</v>
      </c>
      <c r="AU336" s="25">
        <f>AU335+AV336*$AS$41</f>
        <v>5.322520744645092E-5</v>
      </c>
      <c r="AV336" s="27">
        <f>$AU$35*AS335*AU335-$AU$36*AU335</f>
        <v>-2.1673439185143548E-5</v>
      </c>
      <c r="AW336" s="30"/>
      <c r="AX336" s="19">
        <f>AX335+$AS$41</f>
        <v>70.320000000000036</v>
      </c>
      <c r="AY336" s="25">
        <f>AY335+AZ336*$AY$41</f>
        <v>1.3142758546441026E-3</v>
      </c>
      <c r="AZ336" s="26">
        <f>-$BA$35*AY335*BA335</f>
        <v>-2.5909627118558832E-7</v>
      </c>
      <c r="BA336" s="25">
        <f>BA335+BB336*$AY$41</f>
        <v>2.5408713369226231E-3</v>
      </c>
      <c r="BB336" s="27">
        <f>$BA$35*AY335*BA335-$BA$36*BA335</f>
        <v>-1.09492396389856E-3</v>
      </c>
      <c r="BC336" s="36"/>
      <c r="BD336" s="19">
        <f>BD335+$BE$41</f>
        <v>58.600000000000293</v>
      </c>
      <c r="BE336" s="25">
        <f>BE335+BF336*$BE$41</f>
        <v>0.57332950892502355</v>
      </c>
      <c r="BF336" s="26">
        <f>-$BG$35*BE335*BG335</f>
        <v>-1.5771406978650523E-5</v>
      </c>
      <c r="BG336" s="25">
        <f>BG335+BH336*$BE$41</f>
        <v>4.4634356140385161E-4</v>
      </c>
      <c r="BH336" s="27">
        <f>$BG$35*BE335*BG335-$BG$36*BG335</f>
        <v>-3.153470206136242E-4</v>
      </c>
      <c r="BI336" s="74"/>
      <c r="BJ336" s="19">
        <f>BJ335+$BK$41</f>
        <v>134.77999999999935</v>
      </c>
      <c r="BK336" s="25">
        <f>BK335+BL336*$BK$41</f>
        <v>1.2027122101578975</v>
      </c>
      <c r="BL336" s="26">
        <f>-$BM$35*BK335*BM335</f>
        <v>-1.2104731176821958E-10</v>
      </c>
      <c r="BM336" s="25">
        <f>BM335+BN336*$BK$41</f>
        <v>1.6964339487160926E-9</v>
      </c>
      <c r="BN336" s="27">
        <f>$BM$35*BK335*BM335-$BM$36*BM335</f>
        <v>-1.4003348857307285E-9</v>
      </c>
      <c r="BO336" s="74"/>
      <c r="BP336" s="19">
        <f>BP335+$BK$41</f>
        <v>134.77999999999935</v>
      </c>
      <c r="BQ336" s="25">
        <f>BQ335+BR336*$BQ$41</f>
        <v>0.79858321900231732</v>
      </c>
      <c r="BR336" s="26">
        <f>-$BS$35*BQ335*BS335</f>
        <v>-1.6175746896607168E-2</v>
      </c>
      <c r="BS336" s="25">
        <f>BS335+BT336*$BQ$41</f>
        <v>0.35823380617483819</v>
      </c>
      <c r="BT336" s="27">
        <f>$BS$35*BQ335*BS335-$BS$36*BS335</f>
        <v>-0.23173928033907773</v>
      </c>
      <c r="BU336" s="100"/>
      <c r="BV336" s="19">
        <f>BV335+$BK$41</f>
        <v>134.77999999999935</v>
      </c>
      <c r="BW336" s="25">
        <f>BW335+BX336*$BQ$41</f>
        <v>0.79858321900231732</v>
      </c>
      <c r="BX336" s="26">
        <f>-$BS$35*BW335*BY335</f>
        <v>-1.6175746896607168E-2</v>
      </c>
      <c r="BY336" s="25">
        <f>BY335+BZ336*$BQ$41</f>
        <v>0.35823380617483819</v>
      </c>
      <c r="BZ336" s="27">
        <f>$BS$35*BW335*BY335-$BS$36*BY335</f>
        <v>-0.23173928033907773</v>
      </c>
      <c r="CA336" s="33"/>
      <c r="CB336" s="21">
        <f>CB335+$AA$41</f>
        <v>263.70000000000095</v>
      </c>
      <c r="CC336" s="64">
        <f>AC339</f>
        <v>3.3892327427711249E-22</v>
      </c>
      <c r="CD336" s="64">
        <f>AI339</f>
        <v>2.2519379280308517E-10</v>
      </c>
      <c r="CE336" s="64">
        <f>AO339</f>
        <v>2.2259286619524274E-6</v>
      </c>
      <c r="CF336" s="25">
        <f>AU339</f>
        <v>4.0237630405581226E-5</v>
      </c>
      <c r="CG336" s="63">
        <f>BA339</f>
        <v>2.0307221952643654E-3</v>
      </c>
      <c r="CH336" s="63">
        <f>BG339</f>
        <v>3.0023894206467652E-4</v>
      </c>
      <c r="CI336" s="63">
        <f>BM339</f>
        <v>6.459113251954542E-10</v>
      </c>
      <c r="CJ336" s="63">
        <f>BS339</f>
        <v>0.29680757170629368</v>
      </c>
      <c r="CK336" s="64">
        <f>SUM(CC336:CJ336)</f>
        <v>0.29918099727379538</v>
      </c>
      <c r="CL336" s="36"/>
    </row>
    <row r="337" spans="2:90" x14ac:dyDescent="0.65">
      <c r="B337" s="45">
        <v>44191</v>
      </c>
      <c r="C337" s="39">
        <f t="shared" si="89"/>
        <v>3567</v>
      </c>
      <c r="D337" s="47">
        <v>213547</v>
      </c>
      <c r="E337" s="52">
        <f t="shared" si="90"/>
        <v>4.5663812112637987E-2</v>
      </c>
      <c r="F337" s="39">
        <f t="shared" si="91"/>
        <v>62565</v>
      </c>
      <c r="G337" s="47">
        <v>4676504</v>
      </c>
      <c r="H337" s="47">
        <f t="shared" si="92"/>
        <v>50</v>
      </c>
      <c r="I337" s="47">
        <v>3155</v>
      </c>
      <c r="J337" s="53">
        <f t="shared" si="93"/>
        <v>1.4774265150060643E-2</v>
      </c>
      <c r="Y337" s="48"/>
      <c r="Z337" s="51">
        <f>Z336+$AA$41</f>
        <v>264.60000000000093</v>
      </c>
      <c r="AA337" s="25">
        <f>AA336+AB337*$AA$41</f>
        <v>18.138706446752369</v>
      </c>
      <c r="AB337" s="26">
        <f>-$AC$35*AA336*AC336</f>
        <v>-1.7168470690785832E-22</v>
      </c>
      <c r="AC337" s="25">
        <f>AC336+AD337*$AA$41</f>
        <v>5.1292809912079274E-22</v>
      </c>
      <c r="AD337" s="27">
        <f>$AC$35*AA336*AC336-$AC$36*AC336</f>
        <v>-1.3119855751782067E-22</v>
      </c>
      <c r="AE337" s="33"/>
      <c r="AF337" s="51">
        <f>AF336+$AG$41</f>
        <v>108.78000000000036</v>
      </c>
      <c r="AG337" s="80">
        <f>AG336+AH337*$AG$41</f>
        <v>6.9270656465669154</v>
      </c>
      <c r="AH337" s="26">
        <f>-$AI$35*AG336*AI336</f>
        <v>-4.8082889705162461E-11</v>
      </c>
      <c r="AI337" s="25">
        <f>AI336+AJ337*$AG$41</f>
        <v>2.9084846754988512E-10</v>
      </c>
      <c r="AJ337" s="27">
        <f>$AI$35*AG336*AI336-$AI$36*AI336</f>
        <v>-1.0727017315492501E-10</v>
      </c>
      <c r="AK337" s="30"/>
      <c r="AL337" s="51">
        <f>AL336+$AM$41</f>
        <v>147</v>
      </c>
      <c r="AM337" s="25">
        <f>AM336+AN337*$AM$41</f>
        <v>29.289009086307527</v>
      </c>
      <c r="AN337" s="26">
        <f>-$AO$35*AM336*AO336</f>
        <v>-1.5389291330105457E-6</v>
      </c>
      <c r="AO337" s="25">
        <f>AO336+AP337*$AM$41</f>
        <v>2.6668465943691423E-6</v>
      </c>
      <c r="AP337" s="27">
        <f>$AO$35*AM336*AO336-$AO$36*AO336</f>
        <v>-5.0440535853515981E-7</v>
      </c>
      <c r="AQ337" s="5"/>
      <c r="AR337" s="51">
        <f>AR336+$AS$41</f>
        <v>70.560000000000031</v>
      </c>
      <c r="AS337" s="25">
        <f>AS336+AT337*$AS$41</f>
        <v>3.0403788508106375</v>
      </c>
      <c r="AT337" s="26">
        <f>-$AU$35*AS336*AU336</f>
        <v>-4.2074460687044184E-6</v>
      </c>
      <c r="AU337" s="25">
        <f>AU336+AV337*$AS$41</f>
        <v>4.8486672098723284E-5</v>
      </c>
      <c r="AV337" s="27">
        <f>$AU$35*AS336*AU336-$AU$36*AU336</f>
        <v>-1.9743897282198497E-5</v>
      </c>
      <c r="AW337" s="30"/>
      <c r="AX337" s="19">
        <f>AX336+$AS$41</f>
        <v>70.560000000000031</v>
      </c>
      <c r="AY337" s="25">
        <f>AY336+AZ337*$AY$41</f>
        <v>1.3142325759443142E-3</v>
      </c>
      <c r="AZ337" s="26">
        <f>-$BA$35*AY336*BA336</f>
        <v>-2.4043722104697722E-7</v>
      </c>
      <c r="BA337" s="25">
        <f>BA336+BB337*$AY$41</f>
        <v>2.3579718793639826E-3</v>
      </c>
      <c r="BB337" s="27">
        <f>$BA$35*AY336*BA336-$BA$36*BA336</f>
        <v>-1.0161080975480024E-3</v>
      </c>
      <c r="BC337" s="36"/>
      <c r="BD337" s="19">
        <f>BD336+$BE$41</f>
        <v>58.800000000000296</v>
      </c>
      <c r="BE337" s="25">
        <f>BE336+BF337*$BE$41</f>
        <v>0.57332674518412696</v>
      </c>
      <c r="BF337" s="26">
        <f>-$BG$35*BE336*BG336</f>
        <v>-1.3818704483061881E-5</v>
      </c>
      <c r="BG337" s="25">
        <f>BG336+BH337*$BE$41</f>
        <v>3.9108263931796327E-4</v>
      </c>
      <c r="BH337" s="27">
        <f>$BG$35*BE336*BG336-$BG$36*BG336</f>
        <v>-2.763046104294417E-4</v>
      </c>
      <c r="BI337" s="74"/>
      <c r="BJ337" s="19">
        <f>BJ336+$BK$41</f>
        <v>135.23999999999936</v>
      </c>
      <c r="BK337" s="25">
        <f>BK336+BL337*$BK$41</f>
        <v>1.20271221011754</v>
      </c>
      <c r="BL337" s="26">
        <f>-$BM$35*BK336*BM336</f>
        <v>-8.7733838425430501E-11</v>
      </c>
      <c r="BM337" s="25">
        <f>BM336+BN337*$BK$41</f>
        <v>1.229557763725679E-9</v>
      </c>
      <c r="BN337" s="27">
        <f>$BM$35*BK336*BM336-$BM$36*BM336</f>
        <v>-1.0149482282400298E-9</v>
      </c>
      <c r="BO337" s="74"/>
      <c r="BP337" s="19">
        <f>BP336+$BK$41</f>
        <v>135.23999999999936</v>
      </c>
      <c r="BQ337" s="25">
        <f>BQ336+BR337*$BQ$41</f>
        <v>0.79706699762003741</v>
      </c>
      <c r="BR337" s="26">
        <f>-$BS$35*BQ336*BS336</f>
        <v>-1.5162213822799388E-2</v>
      </c>
      <c r="BS337" s="25">
        <f>BS336+BT337*$BQ$41</f>
        <v>0.33646483015575362</v>
      </c>
      <c r="BT337" s="27">
        <f>$BS$35*BQ336*BS336-$BS$36*BS336</f>
        <v>-0.21768976019084543</v>
      </c>
      <c r="BU337" s="100"/>
      <c r="BV337" s="19">
        <f>BV336+$BK$41</f>
        <v>135.23999999999936</v>
      </c>
      <c r="BW337" s="25">
        <f>BW336+BX337*$BQ$41</f>
        <v>0.79706699762003741</v>
      </c>
      <c r="BX337" s="26">
        <f>-$BS$35*BW336*BY336</f>
        <v>-1.5162213822799388E-2</v>
      </c>
      <c r="BY337" s="25">
        <f>BY336+BZ337*$BQ$41</f>
        <v>0.33646483015575362</v>
      </c>
      <c r="BZ337" s="27">
        <f>$BS$35*BW336*BY336-$BS$36*BY336</f>
        <v>-0.21768976019084543</v>
      </c>
      <c r="CA337" s="33"/>
      <c r="CB337" s="21">
        <f>CB336+$AA$41</f>
        <v>264.60000000000093</v>
      </c>
      <c r="CC337" s="64">
        <f>AC340</f>
        <v>2.755014218205431E-22</v>
      </c>
      <c r="CD337" s="64">
        <f>AI340</f>
        <v>1.9815326531938038E-10</v>
      </c>
      <c r="CE337" s="64">
        <f>AO340</f>
        <v>2.0336108065681714E-6</v>
      </c>
      <c r="CF337" s="25">
        <f>AU340</f>
        <v>3.6655352757074535E-5</v>
      </c>
      <c r="CG337" s="63">
        <f>BA340</f>
        <v>1.8845447833502158E-3</v>
      </c>
      <c r="CH337" s="63">
        <f>BG340</f>
        <v>2.6306692303092953E-4</v>
      </c>
      <c r="CI337" s="63">
        <f>BM340</f>
        <v>4.6814984171444183E-10</v>
      </c>
      <c r="CJ337" s="63">
        <f>BS340</f>
        <v>0.27876459754636934</v>
      </c>
      <c r="CK337" s="64">
        <f>SUM(CC337:CJ337)</f>
        <v>0.28095089888261726</v>
      </c>
      <c r="CL337" s="36"/>
    </row>
    <row r="338" spans="2:90" x14ac:dyDescent="0.65">
      <c r="B338" s="45">
        <v>44192</v>
      </c>
      <c r="C338" s="39">
        <f t="shared" si="89"/>
        <v>3765</v>
      </c>
      <c r="D338" s="47">
        <v>217312</v>
      </c>
      <c r="E338" s="52">
        <f t="shared" si="90"/>
        <v>4.61203038890661E-2</v>
      </c>
      <c r="F338" s="39">
        <f t="shared" si="91"/>
        <v>35347</v>
      </c>
      <c r="G338" s="47">
        <v>4711851</v>
      </c>
      <c r="H338" s="47">
        <f t="shared" si="92"/>
        <v>58</v>
      </c>
      <c r="I338" s="47">
        <v>3213</v>
      </c>
      <c r="J338" s="53">
        <f t="shared" si="93"/>
        <v>1.4785193638639376E-2</v>
      </c>
      <c r="Y338" s="48"/>
      <c r="Z338" s="51">
        <f>Z337+$AA$41</f>
        <v>265.50000000000091</v>
      </c>
      <c r="AA338" s="25">
        <f>AA337+AB338*$AA$41</f>
        <v>18.138706446752369</v>
      </c>
      <c r="AB338" s="26">
        <f>-$AC$35*AA337*AC337</f>
        <v>-1.3955778327364141E-22</v>
      </c>
      <c r="AC338" s="25">
        <f>AC337+AD338*$AA$41</f>
        <v>4.1694516524688758E-22</v>
      </c>
      <c r="AD338" s="27">
        <f>$AC$35*AA337*AC337-$AC$36*AC337</f>
        <v>-1.0664770430433907E-22</v>
      </c>
      <c r="AE338" s="33"/>
      <c r="AF338" s="51">
        <f>AF337+$AG$41</f>
        <v>109.15000000000036</v>
      </c>
      <c r="AG338" s="80">
        <f>AG337+AH338*$AG$41</f>
        <v>6.9270656465512612</v>
      </c>
      <c r="AH338" s="26">
        <f>-$AI$35*AG337*AI337</f>
        <v>-4.2309254986350276E-11</v>
      </c>
      <c r="AI338" s="25">
        <f>AI337+AJ338*$AG$41</f>
        <v>2.5592434338790972E-10</v>
      </c>
      <c r="AJ338" s="27">
        <f>$AI$35*AG337*AI337-$AI$36*AI337</f>
        <v>-9.4389524762095722E-11</v>
      </c>
      <c r="AK338" s="30"/>
      <c r="AL338" s="51">
        <f>AL337+$AM$41</f>
        <v>147.5</v>
      </c>
      <c r="AM338" s="25">
        <f>AM337+AN338*$AM$41</f>
        <v>29.289008383323878</v>
      </c>
      <c r="AN338" s="26">
        <f>-$AO$35*AM337*AO337</f>
        <v>-1.4059672944167895E-6</v>
      </c>
      <c r="AO338" s="25">
        <f>AO337+AP338*$AM$41</f>
        <v>2.4364339335483372E-6</v>
      </c>
      <c r="AP338" s="27">
        <f>$AO$35*AM337*AO337-$AO$36*AO337</f>
        <v>-4.6082532164161004E-7</v>
      </c>
      <c r="AQ338" s="5"/>
      <c r="AR338" s="51">
        <f>AR337+$AS$41</f>
        <v>70.800000000000026</v>
      </c>
      <c r="AS338" s="25">
        <f>AS337+AT338*$AS$41</f>
        <v>3.0403779309232384</v>
      </c>
      <c r="AT338" s="26">
        <f>-$AU$35*AS337*AU337</f>
        <v>-3.8328641622738606E-6</v>
      </c>
      <c r="AU338" s="25">
        <f>AU337+AV338*$AS$41</f>
        <v>4.4169998911006893E-5</v>
      </c>
      <c r="AV338" s="27">
        <f>$AU$35*AS337*AU337-$AU$36*AU337</f>
        <v>-1.7986138282151619E-5</v>
      </c>
      <c r="AW338" s="30"/>
      <c r="AX338" s="19">
        <f>AX337+$AS$41</f>
        <v>70.800000000000026</v>
      </c>
      <c r="AY338" s="25">
        <f>AY337+AZ338*$AY$41</f>
        <v>1.3141924138963112E-3</v>
      </c>
      <c r="AZ338" s="26">
        <f>-$BA$35*AY337*BA337</f>
        <v>-2.231224889054963E-7</v>
      </c>
      <c r="BA338" s="25">
        <f>BA337+BB338*$AY$41</f>
        <v>2.1882380660977786E-3</v>
      </c>
      <c r="BB338" s="27">
        <f>$BA$35*AY337*BA337-$BA$36*BA337</f>
        <v>-9.4296562925668759E-4</v>
      </c>
      <c r="BC338" s="36"/>
      <c r="BD338" s="19">
        <f>BD337+$BE$41</f>
        <v>59.000000000000298</v>
      </c>
      <c r="BE338" s="25">
        <f>BE337+BF338*$BE$41</f>
        <v>0.57332432362825059</v>
      </c>
      <c r="BF338" s="26">
        <f>-$BG$35*BE337*BG337</f>
        <v>-1.210777938170203E-5</v>
      </c>
      <c r="BG338" s="25">
        <f>BG337+BH338*$BE$41</f>
        <v>3.4266345208296844E-4</v>
      </c>
      <c r="BH338" s="27">
        <f>$BG$35*BE337*BG337-$BG$36*BG337</f>
        <v>-2.4209593617497411E-4</v>
      </c>
      <c r="BI338" s="74"/>
      <c r="BJ338" s="19">
        <f>BJ337+$BK$41</f>
        <v>135.69999999999936</v>
      </c>
      <c r="BK338" s="25">
        <f>BK337+BL338*$BK$41</f>
        <v>1.2027122100882892</v>
      </c>
      <c r="BL338" s="26">
        <f>-$BM$35*BK337*BM337</f>
        <v>-6.3588577825540723E-11</v>
      </c>
      <c r="BM338" s="25">
        <f>BM337+BN338*$BK$41</f>
        <v>8.9117073817144966E-10</v>
      </c>
      <c r="BN338" s="27">
        <f>$BM$35*BK337*BM337-$BM$36*BM337</f>
        <v>-7.3562396859615062E-10</v>
      </c>
      <c r="BO338" s="74"/>
      <c r="BP338" s="19">
        <f>BP337+$BK$41</f>
        <v>135.69999999999936</v>
      </c>
      <c r="BQ338" s="25">
        <f>BQ337+BR338*$BQ$41</f>
        <v>0.79564561705655945</v>
      </c>
      <c r="BR338" s="26">
        <f>-$BS$35*BQ337*BS337</f>
        <v>-1.4213805634780065E-2</v>
      </c>
      <c r="BS338" s="25">
        <f>BS337+BT338*$BQ$41</f>
        <v>0.31601599675910763</v>
      </c>
      <c r="BT338" s="27">
        <f>$BS$35*BQ337*BS337-$BS$36*BS337</f>
        <v>-0.2044883339664598</v>
      </c>
      <c r="BU338" s="100"/>
      <c r="BV338" s="19">
        <f>BV337+$BK$41</f>
        <v>135.69999999999936</v>
      </c>
      <c r="BW338" s="25">
        <f>BW337+BX338*$BQ$41</f>
        <v>0.79564561705655945</v>
      </c>
      <c r="BX338" s="26">
        <f>-$BS$35*BW337*BY337</f>
        <v>-1.4213805634780065E-2</v>
      </c>
      <c r="BY338" s="25">
        <f>BY337+BZ338*$BQ$41</f>
        <v>0.31601599675910763</v>
      </c>
      <c r="BZ338" s="27">
        <f>$BS$35*BW337*BY337-$BS$36*BY337</f>
        <v>-0.2044883339664598</v>
      </c>
      <c r="CA338" s="33"/>
      <c r="CB338" s="21">
        <f>CB337+$AA$41</f>
        <v>265.50000000000091</v>
      </c>
      <c r="CC338" s="64">
        <f>AC341</f>
        <v>2.2394753971095584E-22</v>
      </c>
      <c r="CD338" s="64">
        <f>AI341</f>
        <v>1.7435967514016943E-10</v>
      </c>
      <c r="CE338" s="64">
        <f>AO341</f>
        <v>1.8579089974334119E-6</v>
      </c>
      <c r="CF338" s="25">
        <f>AU341</f>
        <v>3.3391998116602667E-5</v>
      </c>
      <c r="CG338" s="63">
        <f>BA341</f>
        <v>1.7488896546357839E-3</v>
      </c>
      <c r="CH338" s="63">
        <f>BG341</f>
        <v>2.3049709651674704E-4</v>
      </c>
      <c r="CI338" s="63">
        <f>BM341</f>
        <v>3.393101587603305E-10</v>
      </c>
      <c r="CJ338" s="63">
        <f>BS341</f>
        <v>0.26181661222794039</v>
      </c>
      <c r="CK338" s="64">
        <f>SUM(CC338:CJ338)</f>
        <v>0.26383124939987679</v>
      </c>
      <c r="CL338" s="75">
        <f>P111</f>
        <v>44536</v>
      </c>
    </row>
    <row r="339" spans="2:90" x14ac:dyDescent="0.65">
      <c r="B339" s="45">
        <v>44193</v>
      </c>
      <c r="C339" s="39">
        <f t="shared" si="89"/>
        <v>2924</v>
      </c>
      <c r="D339" s="47">
        <v>220236</v>
      </c>
      <c r="E339" s="52">
        <f t="shared" si="90"/>
        <v>4.6601266280798463E-2</v>
      </c>
      <c r="F339" s="39">
        <f t="shared" si="91"/>
        <v>14115</v>
      </c>
      <c r="G339" s="47">
        <v>4725966</v>
      </c>
      <c r="H339" s="47">
        <f t="shared" si="92"/>
        <v>39</v>
      </c>
      <c r="I339" s="47">
        <v>3252</v>
      </c>
      <c r="J339" s="53">
        <f t="shared" si="93"/>
        <v>1.4765978314172069E-2</v>
      </c>
      <c r="Y339" s="48"/>
      <c r="Z339" s="51">
        <f>Z338+$AA$41</f>
        <v>266.40000000000089</v>
      </c>
      <c r="AA339" s="25">
        <f>AA338+AB339*$AA$41</f>
        <v>18.138706446752369</v>
      </c>
      <c r="AB339" s="26">
        <f>-$AC$35*AA338*AC338</f>
        <v>-1.1344268935208927E-22</v>
      </c>
      <c r="AC339" s="25">
        <f>AC338+AD339*$AA$41</f>
        <v>3.3892327427711249E-22</v>
      </c>
      <c r="AD339" s="27">
        <f>$AC$35*AA338*AC338-$AC$36*AC338</f>
        <v>-8.6690989966416764E-23</v>
      </c>
      <c r="AE339" s="33"/>
      <c r="AF339" s="51">
        <f>AF338+$AG$41</f>
        <v>109.52000000000037</v>
      </c>
      <c r="AG339" s="80">
        <f>AG338+AH339*$AG$41</f>
        <v>6.9270656465374865</v>
      </c>
      <c r="AH339" s="26">
        <f>-$AI$35*AG338*AI338</f>
        <v>-3.7228899271170137E-11</v>
      </c>
      <c r="AI339" s="25">
        <f>AI338+AJ339*$AG$41</f>
        <v>2.2519379280308517E-10</v>
      </c>
      <c r="AJ339" s="27">
        <f>$AI$35*AG338*AI338-$AI$36*AI338</f>
        <v>-8.3055542121147432E-11</v>
      </c>
      <c r="AK339" s="30"/>
      <c r="AL339" s="51">
        <f>AL338+$AM$41</f>
        <v>148</v>
      </c>
      <c r="AM339" s="25">
        <f>AM338+AN339*$AM$41</f>
        <v>29.289007741077274</v>
      </c>
      <c r="AN339" s="26">
        <f>-$AO$35*AM338*AO338</f>
        <v>-1.2844932102920164E-6</v>
      </c>
      <c r="AO339" s="25">
        <f>AO338+AP339*$AM$41</f>
        <v>2.2259286619524274E-6</v>
      </c>
      <c r="AP339" s="27">
        <f>$AO$35*AM338*AO338-$AO$36*AO338</f>
        <v>-4.210105431918196E-7</v>
      </c>
      <c r="AQ339" s="5"/>
      <c r="AR339" s="51">
        <f>AR338+$AS$41</f>
        <v>71.04000000000002</v>
      </c>
      <c r="AS339" s="25">
        <f>AS338+AT339*$AS$41</f>
        <v>3.0403770929318612</v>
      </c>
      <c r="AT339" s="26">
        <f>-$AU$35*AS338*AU338</f>
        <v>-3.4916307373461495E-6</v>
      </c>
      <c r="AU339" s="25">
        <f>AU338+AV339*$AS$41</f>
        <v>4.0237630405581226E-5</v>
      </c>
      <c r="AV339" s="27">
        <f>$AU$35*AS338*AU338-$AU$36*AU338</f>
        <v>-1.6384868772606953E-5</v>
      </c>
      <c r="AW339" s="30"/>
      <c r="AX339" s="19">
        <f>AX338+$AS$41</f>
        <v>71.04000000000002</v>
      </c>
      <c r="AY339" s="25">
        <f>AY338+AZ339*$AY$41</f>
        <v>1.3141551439706843E-3</v>
      </c>
      <c r="AZ339" s="26">
        <f>-$BA$35*AY338*BA338</f>
        <v>-2.0705514237106812E-7</v>
      </c>
      <c r="BA339" s="25">
        <f>BA338+BB339*$AY$41</f>
        <v>2.0307221952643654E-3</v>
      </c>
      <c r="BB339" s="27">
        <f>$BA$35*AY338*BA338-$BA$36*BA338</f>
        <v>-8.7508817129674046E-4</v>
      </c>
      <c r="BC339" s="36"/>
      <c r="BD339" s="19">
        <f>BD338+$BE$41</f>
        <v>59.200000000000301</v>
      </c>
      <c r="BE339" s="25">
        <f>BE338+BF339*$BE$41</f>
        <v>0.57332220188949812</v>
      </c>
      <c r="BF339" s="26">
        <f>-$BG$35*BE338*BG338</f>
        <v>-1.0608693762469824E-5</v>
      </c>
      <c r="BG339" s="25">
        <f>BG338+BH339*$BE$41</f>
        <v>3.0023894206467652E-4</v>
      </c>
      <c r="BH339" s="27">
        <f>$BG$35*BE338*BG338-$BG$36*BG338</f>
        <v>-2.1212255009145969E-4</v>
      </c>
      <c r="BI339" s="74"/>
      <c r="BJ339" s="19">
        <f>BJ338+$BK$41</f>
        <v>136.15999999999937</v>
      </c>
      <c r="BK339" s="25">
        <f>BK338+BL339*$BK$41</f>
        <v>1.2027122100670886</v>
      </c>
      <c r="BL339" s="26">
        <f>-$BM$35*BK338*BM338</f>
        <v>-4.6088342907104437E-11</v>
      </c>
      <c r="BM339" s="25">
        <f>BM338+BN339*$BK$41</f>
        <v>6.459113251954542E-10</v>
      </c>
      <c r="BN339" s="27">
        <f>$BM$35*BK338*BM338-$BM$36*BM338</f>
        <v>-5.3317263690433788E-10</v>
      </c>
      <c r="BO339" s="74"/>
      <c r="BP339" s="19">
        <f>BP338+$BK$41</f>
        <v>136.15999999999937</v>
      </c>
      <c r="BQ339" s="25">
        <f>BQ338+BR339*$BQ$41</f>
        <v>0.79431300232003144</v>
      </c>
      <c r="BR339" s="26">
        <f>-$BS$35*BQ338*BS338</f>
        <v>-1.3326147365280625E-2</v>
      </c>
      <c r="BS339" s="25">
        <f>BS338+BT339*$BQ$41</f>
        <v>0.29680757170629368</v>
      </c>
      <c r="BT339" s="27">
        <f>$BS$35*BQ338*BS338-$BS$36*BS338</f>
        <v>-0.19208425052813935</v>
      </c>
      <c r="BU339" s="100"/>
      <c r="BV339" s="19">
        <f>BV338+$BK$41</f>
        <v>136.15999999999937</v>
      </c>
      <c r="BW339" s="25">
        <f>BW338+BX339*$BQ$41</f>
        <v>0.79431300232003144</v>
      </c>
      <c r="BX339" s="26">
        <f>-$BS$35*BW338*BY338</f>
        <v>-1.3326147365280625E-2</v>
      </c>
      <c r="BY339" s="25">
        <f>BY338+BZ339*$BQ$41</f>
        <v>0.29680757170629368</v>
      </c>
      <c r="BZ339" s="27">
        <f>$BS$35*BW338*BY338-$BS$36*BY338</f>
        <v>-0.19208425052813935</v>
      </c>
      <c r="CA339" s="33"/>
      <c r="CB339" s="21">
        <f>CB338+$AA$41</f>
        <v>266.40000000000089</v>
      </c>
      <c r="CC339" s="64">
        <f>AC342</f>
        <v>1.8204080476673043E-22</v>
      </c>
      <c r="CD339" s="64">
        <f>AI342</f>
        <v>1.5342314074906721E-10</v>
      </c>
      <c r="CE339" s="64">
        <f>AO342</f>
        <v>1.6973876286292545E-6</v>
      </c>
      <c r="CF339" s="25">
        <f>AU342</f>
        <v>3.0419173436887378E-5</v>
      </c>
      <c r="CG339" s="63">
        <f>BA342</f>
        <v>1.6229993841184961E-3</v>
      </c>
      <c r="CH339" s="63">
        <f>BG342</f>
        <v>2.019596755982234E-4</v>
      </c>
      <c r="CI339" s="63">
        <f>BM342</f>
        <v>2.4592849036602385E-10</v>
      </c>
      <c r="CJ339" s="63">
        <f>BS342</f>
        <v>0.24589738366273486</v>
      </c>
      <c r="CK339" s="64">
        <f>SUM(CC339:CJ339)</f>
        <v>0.24775445968286874</v>
      </c>
      <c r="CL339" s="36"/>
    </row>
    <row r="340" spans="2:90" x14ac:dyDescent="0.65">
      <c r="B340" s="45">
        <v>44194</v>
      </c>
      <c r="C340" s="39">
        <f t="shared" si="89"/>
        <v>2884</v>
      </c>
      <c r="D340" s="47">
        <v>223120</v>
      </c>
      <c r="E340" s="52">
        <f t="shared" si="90"/>
        <v>4.6461660904423954E-2</v>
      </c>
      <c r="F340" s="39">
        <f t="shared" si="91"/>
        <v>76273</v>
      </c>
      <c r="G340" s="47">
        <v>4802239</v>
      </c>
      <c r="H340" s="47">
        <f t="shared" si="92"/>
        <v>54</v>
      </c>
      <c r="I340" s="47">
        <v>3306</v>
      </c>
      <c r="J340" s="53">
        <f t="shared" si="93"/>
        <v>1.4817138759411975E-2</v>
      </c>
      <c r="Y340" s="48"/>
      <c r="Z340" s="51">
        <f>Z339+$AA$41</f>
        <v>267.30000000000086</v>
      </c>
      <c r="AA340" s="25">
        <f>AA339+AB340*$AA$41</f>
        <v>18.138706446752369</v>
      </c>
      <c r="AB340" s="26">
        <f>-$AC$35*AA339*AC339</f>
        <v>-9.221444670127023E-23</v>
      </c>
      <c r="AC340" s="25">
        <f>AC339+AD340*$AA$41</f>
        <v>2.755014218205431E-22</v>
      </c>
      <c r="AD340" s="27">
        <f>$AC$35*AA339*AC339-$AC$36*AC339</f>
        <v>-7.0468724951743755E-23</v>
      </c>
      <c r="AE340" s="33"/>
      <c r="AF340" s="51">
        <f>AF339+$AG$41</f>
        <v>109.89000000000037</v>
      </c>
      <c r="AG340" s="80">
        <f>AG339+AH340*$AG$41</f>
        <v>6.9270656465253655</v>
      </c>
      <c r="AH340" s="26">
        <f>-$AI$35*AG339*AI339</f>
        <v>-3.2758575904734375E-11</v>
      </c>
      <c r="AI340" s="25">
        <f>AI339+AJ340*$AG$41</f>
        <v>1.9815326531938038E-10</v>
      </c>
      <c r="AJ340" s="27">
        <f>$AI$35*AG339*AI339-$AI$36*AI339</f>
        <v>-7.308250671271565E-11</v>
      </c>
      <c r="AK340" s="30"/>
      <c r="AL340" s="51">
        <f>AL339+$AM$41</f>
        <v>148.5</v>
      </c>
      <c r="AM340" s="25">
        <f>AM339+AN340*$AM$41</f>
        <v>29.289007154320096</v>
      </c>
      <c r="AN340" s="26">
        <f>-$AO$35*AM339*AO339</f>
        <v>-1.1735143525981874E-6</v>
      </c>
      <c r="AO340" s="25">
        <f>AO339+AP340*$AM$41</f>
        <v>2.0336108065681714E-6</v>
      </c>
      <c r="AP340" s="27">
        <f>$AO$35*AM339*AO339-$AO$36*AO339</f>
        <v>-3.8463571076851176E-7</v>
      </c>
      <c r="AQ340" s="5"/>
      <c r="AR340" s="51">
        <f>AR339+$AS$41</f>
        <v>71.280000000000015</v>
      </c>
      <c r="AS340" s="25">
        <f>AS339+AT340*$AS$41</f>
        <v>3.0403763295454258</v>
      </c>
      <c r="AT340" s="26">
        <f>-$AU$35*AS339*AU339</f>
        <v>-3.1807768137336806E-6</v>
      </c>
      <c r="AU340" s="25">
        <f>AU339+AV340*$AS$41</f>
        <v>3.6655352757074535E-5</v>
      </c>
      <c r="AV340" s="27">
        <f>$AU$35*AS339*AU339-$AU$36*AU339</f>
        <v>-1.4926156868777873E-5</v>
      </c>
      <c r="AW340" s="30"/>
      <c r="AX340" s="19">
        <f>AX339+$AS$41</f>
        <v>71.280000000000015</v>
      </c>
      <c r="AY340" s="25">
        <f>AY339+AZ340*$AY$41</f>
        <v>1.3141205578257997E-3</v>
      </c>
      <c r="AZ340" s="26">
        <f>-$BA$35*AY339*BA339</f>
        <v>-1.9214524935951165E-7</v>
      </c>
      <c r="BA340" s="25">
        <f>BA339+BB340*$AY$41</f>
        <v>1.8845447833502158E-3</v>
      </c>
      <c r="BB340" s="27">
        <f>$BA$35*AY339*BA339-$BA$36*BA339</f>
        <v>-8.1209673285638669E-4</v>
      </c>
      <c r="BC340" s="36"/>
      <c r="BD340" s="19">
        <f>BD339+$BE$41</f>
        <v>59.400000000000304</v>
      </c>
      <c r="BE340" s="25">
        <f>BE339+BF340*$BE$41</f>
        <v>0.57332034284606348</v>
      </c>
      <c r="BF340" s="26">
        <f>-$BG$35*BE339*BG339</f>
        <v>-9.2952171733046658E-6</v>
      </c>
      <c r="BG340" s="25">
        <f>BG339+BH340*$BE$41</f>
        <v>2.6306692303092953E-4</v>
      </c>
      <c r="BH340" s="27">
        <f>$BG$35*BE339*BG339-$BG$36*BG339</f>
        <v>-1.8586009516873507E-4</v>
      </c>
      <c r="BI340" s="74"/>
      <c r="BJ340" s="19">
        <f>BJ339+$BK$41</f>
        <v>136.61999999999938</v>
      </c>
      <c r="BK340" s="25">
        <f>BK339+BL340*$BK$41</f>
        <v>1.2027122100517227</v>
      </c>
      <c r="BL340" s="26">
        <f>-$BM$35*BK339*BM339</f>
        <v>-3.3404353809627027E-11</v>
      </c>
      <c r="BM340" s="25">
        <f>BM339+BN340*$BK$41</f>
        <v>4.6814984171444183E-10</v>
      </c>
      <c r="BN340" s="27">
        <f>$BM$35*BK339*BM339-$BM$36*BM339</f>
        <v>-3.8643800756741819E-10</v>
      </c>
      <c r="BO340" s="74"/>
      <c r="BP340" s="19">
        <f>BP339+$BK$41</f>
        <v>136.61999999999938</v>
      </c>
      <c r="BQ340" s="25">
        <f>BQ339+BR340*$BQ$41</f>
        <v>0.79306348431904672</v>
      </c>
      <c r="BR340" s="26">
        <f>-$BS$35*BQ339*BS339</f>
        <v>-1.2495180009847241E-2</v>
      </c>
      <c r="BS340" s="25">
        <f>BS339+BT340*$BQ$41</f>
        <v>0.27876459754636934</v>
      </c>
      <c r="BT340" s="27">
        <f>$BS$35*BQ339*BS339-$BS$36*BS339</f>
        <v>-0.18042974159924366</v>
      </c>
      <c r="BU340" s="100"/>
      <c r="BV340" s="19">
        <f>BV339+$BK$41</f>
        <v>136.61999999999938</v>
      </c>
      <c r="BW340" s="25">
        <f>BW339+BX340*$BQ$41</f>
        <v>0.79306348431904672</v>
      </c>
      <c r="BX340" s="26">
        <f>-$BS$35*BW339*BY339</f>
        <v>-1.2495180009847241E-2</v>
      </c>
      <c r="BY340" s="25">
        <f>BY339+BZ340*$BQ$41</f>
        <v>0.27876459754636934</v>
      </c>
      <c r="BZ340" s="27">
        <f>$BS$35*BW339*BY339-$BS$36*BY339</f>
        <v>-0.18042974159924366</v>
      </c>
      <c r="CA340" s="33"/>
      <c r="CB340" s="21">
        <f>CB339+$AA$41</f>
        <v>267.30000000000086</v>
      </c>
      <c r="CC340" s="64">
        <f>AC343</f>
        <v>1.4797597081392572E-22</v>
      </c>
      <c r="CD340" s="64">
        <f>AI343</f>
        <v>1.3500059631553671E-10</v>
      </c>
      <c r="CE340" s="64">
        <f>AO343</f>
        <v>1.5507351285254495E-6</v>
      </c>
      <c r="CF340" s="25">
        <f>AU343</f>
        <v>2.7711013439113713E-5</v>
      </c>
      <c r="CG340" s="63">
        <f>BA343</f>
        <v>1.5061710684668235E-3</v>
      </c>
      <c r="CH340" s="63">
        <f>BG343</f>
        <v>1.769554170815664E-4</v>
      </c>
      <c r="CI340" s="63">
        <f>BM343</f>
        <v>1.7824642384614953E-10</v>
      </c>
      <c r="CJ340" s="63">
        <f>BS343</f>
        <v>0.23094465944734241</v>
      </c>
      <c r="CK340" s="64">
        <f>SUM(CC340:CJ340)</f>
        <v>0.23265704799470546</v>
      </c>
      <c r="CL340" s="36"/>
    </row>
    <row r="341" spans="2:90" x14ac:dyDescent="0.65">
      <c r="B341" s="45">
        <v>44195</v>
      </c>
      <c r="C341" s="39">
        <f t="shared" si="89"/>
        <v>3476</v>
      </c>
      <c r="D341" s="47">
        <v>226596</v>
      </c>
      <c r="E341" s="52">
        <f t="shared" si="90"/>
        <v>4.6923330356223945E-2</v>
      </c>
      <c r="F341" s="39">
        <f t="shared" si="91"/>
        <v>26830</v>
      </c>
      <c r="G341" s="47">
        <v>4829069</v>
      </c>
      <c r="H341" s="47">
        <f t="shared" si="92"/>
        <v>43</v>
      </c>
      <c r="I341" s="47">
        <v>3349</v>
      </c>
      <c r="J341" s="53">
        <f t="shared" si="93"/>
        <v>1.4779607760066373E-2</v>
      </c>
      <c r="Y341" s="48"/>
      <c r="Z341" s="51">
        <f>Z340+$AA$41</f>
        <v>268.20000000000084</v>
      </c>
      <c r="AA341" s="25">
        <f>AA340+AB341*$AA$41</f>
        <v>18.138706446752369</v>
      </c>
      <c r="AB341" s="26">
        <f>-$AC$35*AA340*AC340</f>
        <v>-7.4958591240985935E-23</v>
      </c>
      <c r="AC341" s="25">
        <f>AC340+AD341*$AA$41</f>
        <v>2.2394753971095584E-22</v>
      </c>
      <c r="AD341" s="27">
        <f>$AC$35*AA340*AC340-$AC$36*AC340</f>
        <v>-5.7282091232874744E-23</v>
      </c>
      <c r="AE341" s="33"/>
      <c r="AF341" s="51">
        <f>AF340+$AG$41</f>
        <v>110.26000000000037</v>
      </c>
      <c r="AG341" s="80">
        <f>AG340+AH341*$AG$41</f>
        <v>6.9270656465147002</v>
      </c>
      <c r="AH341" s="26">
        <f>-$AI$35*AG340*AI340</f>
        <v>-2.8825034215754826E-11</v>
      </c>
      <c r="AI341" s="25">
        <f>AI340+AJ341*$AG$41</f>
        <v>1.7435967514016943E-10</v>
      </c>
      <c r="AJ341" s="27">
        <f>$AI$35*AG340*AI340-$AI$36*AI340</f>
        <v>-6.4307000484353936E-11</v>
      </c>
      <c r="AK341" s="30"/>
      <c r="AL341" s="51">
        <f>AL340+$AM$41</f>
        <v>149</v>
      </c>
      <c r="AM341" s="25">
        <f>AM340+AN341*$AM$41</f>
        <v>29.289006618258124</v>
      </c>
      <c r="AN341" s="26">
        <f>-$AO$35*AM340*AO340</f>
        <v>-1.072123946328201E-6</v>
      </c>
      <c r="AO341" s="25">
        <f>AO340+AP341*$AM$41</f>
        <v>1.8579089974334119E-6</v>
      </c>
      <c r="AP341" s="27">
        <f>$AO$35*AM340*AO340-$AO$36*AO340</f>
        <v>-3.5140361826951882E-7</v>
      </c>
      <c r="AQ341" s="5"/>
      <c r="AR341" s="51">
        <f>AR340+$AS$41</f>
        <v>71.52000000000001</v>
      </c>
      <c r="AS341" s="25">
        <f>AS340+AT341*$AS$41</f>
        <v>3.0403756341219683</v>
      </c>
      <c r="AT341" s="26">
        <f>-$AU$35*AS340*AU340</f>
        <v>-2.8975977387174238E-6</v>
      </c>
      <c r="AU341" s="25">
        <f>AU340+AV341*$AS$41</f>
        <v>3.3391998116602667E-5</v>
      </c>
      <c r="AV341" s="27">
        <f>$AU$35*AS340*AU340-$AU$36*AU340</f>
        <v>-1.3597311001966117E-5</v>
      </c>
      <c r="AW341" s="30"/>
      <c r="AX341" s="19">
        <f>AX340+$AS$41</f>
        <v>71.52000000000001</v>
      </c>
      <c r="AY341" s="25">
        <f>AY340+AZ341*$AY$41</f>
        <v>1.314088462139016E-3</v>
      </c>
      <c r="AZ341" s="26">
        <f>-$BA$35*AY340*BA340</f>
        <v>-1.7830937101995981E-7</v>
      </c>
      <c r="BA341" s="25">
        <f>BA340+BB341*$AY$41</f>
        <v>1.7488896546357839E-3</v>
      </c>
      <c r="BB341" s="27">
        <f>$BA$35*AY340*BA340-$BA$36*BA340</f>
        <v>-7.5363960396906634E-4</v>
      </c>
      <c r="BC341" s="36"/>
      <c r="BD341" s="19">
        <f>BD340+$BE$41</f>
        <v>59.600000000000307</v>
      </c>
      <c r="BE341" s="25">
        <f>BE340+BF341*$BE$41</f>
        <v>0.5733187139725836</v>
      </c>
      <c r="BF341" s="26">
        <f>-$BG$35*BE340*BG340</f>
        <v>-8.1443673991917821E-6</v>
      </c>
      <c r="BG341" s="25">
        <f>BG340+BH341*$BE$41</f>
        <v>2.3049709651674704E-4</v>
      </c>
      <c r="BH341" s="27">
        <f>$BG$35*BE340*BG340-$BG$36*BG340</f>
        <v>-1.628491325709124E-4</v>
      </c>
      <c r="BI341" s="74"/>
      <c r="BJ341" s="19">
        <f>BJ340+$BK$41</f>
        <v>137.07999999999939</v>
      </c>
      <c r="BK341" s="25">
        <f>BK340+BL341*$BK$41</f>
        <v>1.2027122100405856</v>
      </c>
      <c r="BL341" s="26">
        <f>-$BM$35*BK340*BM340</f>
        <v>-2.421112982284084E-11</v>
      </c>
      <c r="BM341" s="25">
        <f>BM340+BN341*$BK$41</f>
        <v>3.393101587603305E-10</v>
      </c>
      <c r="BN341" s="27">
        <f>$BM$35*BK340*BM340-$BM$36*BM340</f>
        <v>-2.8008626729154633E-10</v>
      </c>
      <c r="BO341" s="74"/>
      <c r="BP341" s="19">
        <f>BP340+$BK$41</f>
        <v>137.07999999999939</v>
      </c>
      <c r="BQ341" s="25">
        <f>BQ340+BR341*$BQ$41</f>
        <v>0.7918917707969616</v>
      </c>
      <c r="BR341" s="26">
        <f>-$BS$35*BQ340*BS340</f>
        <v>-1.1717135220850782E-2</v>
      </c>
      <c r="BS341" s="25">
        <f>BS340+BT341*$BQ$41</f>
        <v>0.26181661222794039</v>
      </c>
      <c r="BT341" s="27">
        <f>$BS$35*BQ340*BS340-$BS$36*BS340</f>
        <v>-0.16947985318428932</v>
      </c>
      <c r="BU341" s="100"/>
      <c r="BV341" s="19">
        <f>BV340+$BK$41</f>
        <v>137.07999999999939</v>
      </c>
      <c r="BW341" s="25">
        <f>BW340+BX341*$BQ$41</f>
        <v>0.7918917707969616</v>
      </c>
      <c r="BX341" s="26">
        <f>-$BS$35*BW340*BY340</f>
        <v>-1.1717135220850782E-2</v>
      </c>
      <c r="BY341" s="25">
        <f>BY340+BZ341*$BQ$41</f>
        <v>0.26181661222794039</v>
      </c>
      <c r="BZ341" s="27">
        <f>$BS$35*BW340*BY340-$BS$36*BY340</f>
        <v>-0.16947985318428932</v>
      </c>
      <c r="CA341" s="33"/>
      <c r="CB341" s="21">
        <f>CB340+$AA$41</f>
        <v>268.20000000000084</v>
      </c>
      <c r="CC341" s="64">
        <f>AC344</f>
        <v>1.2028560281516423E-22</v>
      </c>
      <c r="CD341" s="64">
        <f>AI344</f>
        <v>1.1879017022182804E-10</v>
      </c>
      <c r="CE341" s="64">
        <f>AO344</f>
        <v>1.4167532434446066E-6</v>
      </c>
      <c r="CF341" s="25">
        <f>AU344</f>
        <v>2.524395557230902E-5</v>
      </c>
      <c r="CG341" s="63">
        <f>BA344</f>
        <v>1.3977524013929041E-3</v>
      </c>
      <c r="CH341" s="63">
        <f>BG344</f>
        <v>1.5504688774679715E-4</v>
      </c>
      <c r="CI341" s="63">
        <f>BM344</f>
        <v>1.2919116271014012E-10</v>
      </c>
      <c r="CJ341" s="63">
        <f>BS344</f>
        <v>0.21689993094292573</v>
      </c>
      <c r="CK341" s="64">
        <f>SUM(CC341:CJ341)</f>
        <v>0.2184793911888625</v>
      </c>
      <c r="CL341" s="36"/>
    </row>
    <row r="342" spans="2:90" x14ac:dyDescent="0.65">
      <c r="B342" s="45">
        <v>44196</v>
      </c>
      <c r="C342" s="39">
        <f t="shared" si="89"/>
        <v>3708</v>
      </c>
      <c r="D342" s="47">
        <v>230304</v>
      </c>
      <c r="E342" s="52">
        <f t="shared" si="90"/>
        <v>4.7466403623954719E-2</v>
      </c>
      <c r="F342" s="39">
        <f t="shared" si="91"/>
        <v>22868</v>
      </c>
      <c r="G342" s="47">
        <v>4851937</v>
      </c>
      <c r="H342" s="47">
        <f t="shared" si="92"/>
        <v>65</v>
      </c>
      <c r="I342" s="47">
        <v>3414</v>
      </c>
      <c r="J342" s="53">
        <f t="shared" si="93"/>
        <v>1.4823884952063359E-2</v>
      </c>
      <c r="Y342" s="48"/>
      <c r="Z342" s="51">
        <f>Z341+$AA$41</f>
        <v>269.10000000000082</v>
      </c>
      <c r="AA342" s="25">
        <f>AA341+AB342*$AA$41</f>
        <v>18.138706446752369</v>
      </c>
      <c r="AB342" s="26">
        <f>-$AC$35*AA341*AC341</f>
        <v>-6.0931780234341699E-23</v>
      </c>
      <c r="AC342" s="25">
        <f>AC341+AD342*$AA$41</f>
        <v>1.8204080476673043E-22</v>
      </c>
      <c r="AD342" s="27">
        <f>$AC$35*AA341*AC341-$AC$36*AC341</f>
        <v>-4.656303882691711E-23</v>
      </c>
      <c r="AE342" s="33"/>
      <c r="AF342" s="51">
        <f>AF341+$AG$41</f>
        <v>110.63000000000038</v>
      </c>
      <c r="AG342" s="80">
        <f>AG341+AH342*$AG$41</f>
        <v>6.9270656465053158</v>
      </c>
      <c r="AH342" s="26">
        <f>-$AI$35*AG341*AI341</f>
        <v>-2.5363819231819552E-11</v>
      </c>
      <c r="AI342" s="25">
        <f>AI341+AJ342*$AG$41</f>
        <v>1.5342314074906721E-10</v>
      </c>
      <c r="AJ342" s="27">
        <f>$AI$35*AG341*AI341-$AI$36*AI341</f>
        <v>-5.6585228084060078E-11</v>
      </c>
      <c r="AK342" s="30"/>
      <c r="AL342" s="51">
        <f>AL341+$AM$41</f>
        <v>149.5</v>
      </c>
      <c r="AM342" s="25">
        <f>AM341+AN342*$AM$41</f>
        <v>29.289006128511343</v>
      </c>
      <c r="AN342" s="26">
        <f>-$AO$35*AM341*AO341</f>
        <v>-9.794935605950733E-7</v>
      </c>
      <c r="AO342" s="25">
        <f>AO341+AP342*$AM$41</f>
        <v>1.6973876286292545E-6</v>
      </c>
      <c r="AP342" s="27">
        <f>$AO$35*AM341*AO341-$AO$36*AO341</f>
        <v>-3.2104273760831503E-7</v>
      </c>
      <c r="AQ342" s="5"/>
      <c r="AR342" s="51">
        <f>AR341+$AS$41</f>
        <v>71.760000000000005</v>
      </c>
      <c r="AS342" s="25">
        <f>AS341+AT342*$AS$41</f>
        <v>3.0403750006108514</v>
      </c>
      <c r="AT342" s="26">
        <f>-$AU$35*AS341*AU341</f>
        <v>-2.6396296536575004E-6</v>
      </c>
      <c r="AU342" s="25">
        <f>AU341+AV342*$AS$41</f>
        <v>3.0419173436887378E-5</v>
      </c>
      <c r="AV342" s="27">
        <f>$AU$35*AS341*AU341-$AU$36*AU341</f>
        <v>-1.2386769498813699E-5</v>
      </c>
      <c r="AW342" s="30"/>
      <c r="AX342" s="19">
        <f>AX341+$AS$41</f>
        <v>71.760000000000005</v>
      </c>
      <c r="AY342" s="25">
        <f>AY341+AZ342*$AY$41</f>
        <v>1.3140586775225273E-3</v>
      </c>
      <c r="AZ342" s="26">
        <f>-$BA$35*AY341*BA341</f>
        <v>-1.6547009160320437E-7</v>
      </c>
      <c r="BA342" s="25">
        <f>BA341+BB342*$AY$41</f>
        <v>1.6229993841184961E-3</v>
      </c>
      <c r="BB342" s="27">
        <f>$BA$35*AY341*BA341-$BA$36*BA341</f>
        <v>-6.9939039176271042E-4</v>
      </c>
      <c r="BC342" s="36"/>
      <c r="BD342" s="19">
        <f>BD341+$BE$41</f>
        <v>59.80000000000031</v>
      </c>
      <c r="BE342" s="25">
        <f>BE341+BF342*$BE$41</f>
        <v>0.57331728677095495</v>
      </c>
      <c r="BF342" s="26">
        <f>-$BG$35*BE341*BG341</f>
        <v>-7.1360081432673782E-6</v>
      </c>
      <c r="BG342" s="25">
        <f>BG341+BH342*$BE$41</f>
        <v>2.019596755982234E-4</v>
      </c>
      <c r="BH342" s="27">
        <f>$BG$35*BE341*BG341-$BG$36*BG341</f>
        <v>-1.4268710459261821E-4</v>
      </c>
      <c r="BI342" s="74"/>
      <c r="BJ342" s="19">
        <f>BJ341+$BK$41</f>
        <v>137.5399999999994</v>
      </c>
      <c r="BK342" s="25">
        <f>BK341+BL342*$BK$41</f>
        <v>1.2027122100325136</v>
      </c>
      <c r="BL342" s="26">
        <f>-$BM$35*BK341*BM341</f>
        <v>-1.7547976250069939E-11</v>
      </c>
      <c r="BM342" s="25">
        <f>BM341+BN342*$BK$41</f>
        <v>2.4592849036602385E-10</v>
      </c>
      <c r="BN342" s="27">
        <f>$BM$35*BK341*BM341-$BM$36*BM341</f>
        <v>-2.0300362694414489E-10</v>
      </c>
      <c r="BO342" s="74"/>
      <c r="BP342" s="19">
        <f>BP341+$BK$41</f>
        <v>137.5399999999994</v>
      </c>
      <c r="BQ342" s="25">
        <f>BQ341+BR342*$BQ$41</f>
        <v>0.79079291956735098</v>
      </c>
      <c r="BR342" s="26">
        <f>-$BS$35*BQ341*BS341</f>
        <v>-1.0988512296105991E-2</v>
      </c>
      <c r="BS342" s="25">
        <f>BS341+BT342*$BQ$41</f>
        <v>0.24589738366273486</v>
      </c>
      <c r="BT342" s="27">
        <f>$BS$35*BQ341*BS341-$BS$36*BS341</f>
        <v>-0.15919228565205529</v>
      </c>
      <c r="BU342" s="100"/>
      <c r="BV342" s="19">
        <f>BV341+$BK$41</f>
        <v>137.5399999999994</v>
      </c>
      <c r="BW342" s="25">
        <f>BW341+BX342*$BQ$41</f>
        <v>0.79079291956735098</v>
      </c>
      <c r="BX342" s="26">
        <f>-$BS$35*BW341*BY341</f>
        <v>-1.0988512296105991E-2</v>
      </c>
      <c r="BY342" s="25">
        <f>BY341+BZ342*$BQ$41</f>
        <v>0.24589738366273486</v>
      </c>
      <c r="BZ342" s="27">
        <f>$BS$35*BW341*BY341-$BS$36*BY341</f>
        <v>-0.15919228565205529</v>
      </c>
      <c r="CA342" s="33"/>
      <c r="CB342" s="21">
        <f>CB341+$AA$41</f>
        <v>269.10000000000082</v>
      </c>
      <c r="CC342" s="64">
        <f>AC345</f>
        <v>9.7776863128684623E-23</v>
      </c>
      <c r="CD342" s="64">
        <f>AI345</f>
        <v>1.0452623859785116E-10</v>
      </c>
      <c r="CE342" s="64">
        <f>AO345</f>
        <v>1.2943472471902042E-6</v>
      </c>
      <c r="CF342" s="25">
        <f>AU345</f>
        <v>2.2996535007354142E-5</v>
      </c>
      <c r="CG342" s="63">
        <f>BA345</f>
        <v>1.2971380315308662E-3</v>
      </c>
      <c r="CH342" s="63">
        <f>BG345</f>
        <v>1.358508118698868E-4</v>
      </c>
      <c r="CI342" s="63">
        <f>BM345</f>
        <v>9.3636417282637733E-11</v>
      </c>
      <c r="CJ342" s="63">
        <f>BS345</f>
        <v>0.20370821094621716</v>
      </c>
      <c r="CK342" s="64">
        <f>SUM(CC342:CJ342)</f>
        <v>0.20516549087003511</v>
      </c>
      <c r="CL342" s="75">
        <f>P112</f>
        <v>44543</v>
      </c>
    </row>
    <row r="343" spans="2:90" x14ac:dyDescent="0.65">
      <c r="B343" s="45">
        <v>44197</v>
      </c>
      <c r="C343" s="39">
        <f t="shared" si="89"/>
        <v>4091</v>
      </c>
      <c r="D343" s="47">
        <v>234395</v>
      </c>
      <c r="E343" s="52">
        <f t="shared" si="90"/>
        <v>4.7901035657196202E-2</v>
      </c>
      <c r="F343" s="39">
        <f t="shared" si="91"/>
        <v>41381</v>
      </c>
      <c r="G343" s="47">
        <v>4893318</v>
      </c>
      <c r="H343" s="47">
        <f t="shared" si="92"/>
        <v>46</v>
      </c>
      <c r="I343" s="47">
        <v>3460</v>
      </c>
      <c r="J343" s="53">
        <f t="shared" si="93"/>
        <v>1.4761407026600396E-2</v>
      </c>
      <c r="Y343" s="48"/>
      <c r="Z343" s="51">
        <f>Z342+$AA$41</f>
        <v>270.0000000000008</v>
      </c>
      <c r="AA343" s="25">
        <f>AA342+AB343*$AA$41</f>
        <v>18.138706446752369</v>
      </c>
      <c r="AB343" s="26">
        <f>-$AC$35*AA342*AC342</f>
        <v>-4.9529770784914241E-23</v>
      </c>
      <c r="AC343" s="25">
        <f>AC342+AD343*$AA$41</f>
        <v>1.4797597081392572E-22</v>
      </c>
      <c r="AD343" s="27">
        <f>$AC$35*AA342*AC342-$AC$36*AC342</f>
        <v>-3.7849815503116359E-23</v>
      </c>
      <c r="AE343" s="33"/>
      <c r="AF343" s="51">
        <f>AF342+$AG$41</f>
        <v>111.00000000000038</v>
      </c>
      <c r="AG343" s="80">
        <f>AG342+AH343*$AG$41</f>
        <v>6.9270656464970584</v>
      </c>
      <c r="AH343" s="26">
        <f>-$AI$35*AG342*AI342</f>
        <v>-2.2318215520898079E-11</v>
      </c>
      <c r="AI343" s="25">
        <f>AI342+AJ343*$AG$41</f>
        <v>1.3500059631553671E-10</v>
      </c>
      <c r="AJ343" s="27">
        <f>$AI$35*AG342*AI342-$AI$36*AI342</f>
        <v>-4.979066063116351E-11</v>
      </c>
      <c r="AK343" s="30"/>
      <c r="AL343" s="51">
        <f>AL342+$AM$41</f>
        <v>150</v>
      </c>
      <c r="AM343" s="25">
        <f>AM342+AN343*$AM$41</f>
        <v>29.289005681078173</v>
      </c>
      <c r="AN343" s="26">
        <f>-$AO$35*AM342*AO342</f>
        <v>-8.9486633983286809E-7</v>
      </c>
      <c r="AO343" s="25">
        <f>AO342+AP343*$AM$41</f>
        <v>1.5507351285254495E-6</v>
      </c>
      <c r="AP343" s="27">
        <f>$AO$35*AM342*AO342-$AO$36*AO342</f>
        <v>-2.9330500020761004E-7</v>
      </c>
      <c r="AQ343" s="5"/>
      <c r="AR343" s="51">
        <f>AR342+$AS$41</f>
        <v>72</v>
      </c>
      <c r="AS343" s="25">
        <f>AS342+AT343*$AS$41</f>
        <v>3.040374423500118</v>
      </c>
      <c r="AT343" s="26">
        <f>-$AU$35*AS342*AU342</f>
        <v>-2.4046280558757093E-6</v>
      </c>
      <c r="AU343" s="25">
        <f>AU342+AV343*$AS$41</f>
        <v>2.7711013439113713E-5</v>
      </c>
      <c r="AV343" s="27">
        <f>$AU$35*AS342*AU342-$AU$36*AU342</f>
        <v>-1.1283999990723611E-5</v>
      </c>
      <c r="AW343" s="30"/>
      <c r="AX343" s="19">
        <f>AX342+$AS$41</f>
        <v>72</v>
      </c>
      <c r="AY343" s="25">
        <f>AY342+AZ343*$AY$41</f>
        <v>1.3140310375176682E-3</v>
      </c>
      <c r="AZ343" s="26">
        <f>-$BA$35*AY342*BA342</f>
        <v>-1.5355558255065318E-7</v>
      </c>
      <c r="BA343" s="25">
        <f>BA342+BB343*$AY$41</f>
        <v>1.5061710684668235E-3</v>
      </c>
      <c r="BB343" s="27">
        <f>$BA$35*AY342*BA342-$BA$36*BA342</f>
        <v>-6.4904619806484775E-4</v>
      </c>
      <c r="BC343" s="36"/>
      <c r="BD343" s="19">
        <f>BD342+$BE$41</f>
        <v>60.000000000000313</v>
      </c>
      <c r="BE343" s="25">
        <f>BE342+BF343*$BE$41</f>
        <v>0.57331603627164385</v>
      </c>
      <c r="BF343" s="26">
        <f>-$BG$35*BE342*BG342</f>
        <v>-6.2524965555602464E-6</v>
      </c>
      <c r="BG343" s="25">
        <f>BG342+BH343*$BE$41</f>
        <v>1.769554170815664E-4</v>
      </c>
      <c r="BH343" s="27">
        <f>$BG$35*BE342*BG342-$BG$36*BG342</f>
        <v>-1.2502129258328495E-4</v>
      </c>
      <c r="BI343" s="74"/>
      <c r="BJ343" s="19">
        <f>BJ342+$BK$41</f>
        <v>137.9999999999994</v>
      </c>
      <c r="BK343" s="25">
        <f>BK342+BL343*$BK$41</f>
        <v>1.202712210026663</v>
      </c>
      <c r="BL343" s="26">
        <f>-$BM$35*BK342*BM342</f>
        <v>-1.271859152079745E-11</v>
      </c>
      <c r="BM343" s="25">
        <f>BM342+BN343*$BK$41</f>
        <v>1.7824642384614953E-10</v>
      </c>
      <c r="BN343" s="27">
        <f>$BM$35*BK342*BM342-$BM$36*BM342</f>
        <v>-1.4713492721711808E-10</v>
      </c>
      <c r="BO343" s="74"/>
      <c r="BP343" s="19">
        <f>BP342+$BK$41</f>
        <v>137.9999999999994</v>
      </c>
      <c r="BQ343" s="25">
        <f>BQ342+BR343*$BQ$41</f>
        <v>0.78976231384466566</v>
      </c>
      <c r="BR343" s="26">
        <f>-$BS$35*BQ342*BS342</f>
        <v>-1.0306057226853238E-2</v>
      </c>
      <c r="BS343" s="25">
        <f>BS342+BT343*$BQ$41</f>
        <v>0.23094465944734241</v>
      </c>
      <c r="BT343" s="27">
        <f>$BS$35*BQ342*BS342-$BS$36*BS342</f>
        <v>-0.14952724215392443</v>
      </c>
      <c r="BU343" s="100"/>
      <c r="BV343" s="19">
        <f>BV342+$BK$41</f>
        <v>137.9999999999994</v>
      </c>
      <c r="BW343" s="25">
        <f>BW342+BX343*$BQ$41</f>
        <v>0.78976231384466566</v>
      </c>
      <c r="BX343" s="26">
        <f>-$BS$35*BW342*BY342</f>
        <v>-1.0306057226853238E-2</v>
      </c>
      <c r="BY343" s="25">
        <f>BY342+BZ343*$BQ$41</f>
        <v>0.23094465944734241</v>
      </c>
      <c r="BZ343" s="27">
        <f>$BS$35*BW342*BY342-$BS$36*BY342</f>
        <v>-0.14952724215392443</v>
      </c>
      <c r="CA343" s="33"/>
      <c r="CB343" s="21">
        <f>CB342+$AA$41</f>
        <v>270.0000000000008</v>
      </c>
      <c r="CC343" s="64">
        <f>AC346</f>
        <v>7.9480126794362063E-23</v>
      </c>
      <c r="CD343" s="64">
        <f>AI346</f>
        <v>9.1975072811257373E-11</v>
      </c>
      <c r="CE343" s="64">
        <f>AO346</f>
        <v>1.1825169964474781E-6</v>
      </c>
      <c r="CF343" s="25">
        <f>AU346</f>
        <v>2.0949197882033695E-5</v>
      </c>
      <c r="CG343" s="63">
        <f>BA346</f>
        <v>1.2037661824853443E-3</v>
      </c>
      <c r="CH343" s="63">
        <f>BG346</f>
        <v>1.1903136615975346E-4</v>
      </c>
      <c r="CI343" s="63">
        <f>BM346</f>
        <v>6.7866705876773927E-11</v>
      </c>
      <c r="CJ343" s="63">
        <f>BS346</f>
        <v>0.19131782421850352</v>
      </c>
      <c r="CK343" s="64">
        <f>SUM(CC343:CJ343)</f>
        <v>0.19266275364186888</v>
      </c>
      <c r="CL343" s="36"/>
    </row>
    <row r="344" spans="2:90" x14ac:dyDescent="0.65">
      <c r="B344" s="45">
        <v>44198</v>
      </c>
      <c r="C344" s="39">
        <f t="shared" si="89"/>
        <v>3617</v>
      </c>
      <c r="D344" s="47">
        <v>238012</v>
      </c>
      <c r="E344" s="52">
        <f t="shared" si="90"/>
        <v>4.8377435543874192E-2</v>
      </c>
      <c r="F344" s="39">
        <f t="shared" si="91"/>
        <v>26579</v>
      </c>
      <c r="G344" s="47">
        <v>4919897</v>
      </c>
      <c r="H344" s="47">
        <f t="shared" si="92"/>
        <v>54</v>
      </c>
      <c r="I344" s="47">
        <v>3514</v>
      </c>
      <c r="J344" s="53">
        <f t="shared" si="93"/>
        <v>1.4763961480933735E-2</v>
      </c>
      <c r="Y344" s="48"/>
      <c r="Z344" s="51">
        <f>Z343+$AA$41</f>
        <v>270.90000000000077</v>
      </c>
      <c r="AA344" s="25">
        <f>AA343+AB344*$AA$41</f>
        <v>18.138706446752369</v>
      </c>
      <c r="AB344" s="26">
        <f>-$AC$35*AA343*AC343</f>
        <v>-4.026139043650492E-23</v>
      </c>
      <c r="AC344" s="25">
        <f>AC343+AD344*$AA$41</f>
        <v>1.2028560281516423E-22</v>
      </c>
      <c r="AD344" s="27">
        <f>$AC$35*AA343*AC343-$AC$36*AC343</f>
        <v>-3.0767075554179421E-23</v>
      </c>
      <c r="AE344" s="33"/>
      <c r="AF344" s="51">
        <f>AF343+$AG$41</f>
        <v>111.37000000000039</v>
      </c>
      <c r="AG344" s="80">
        <f>AG343+AH344*$AG$41</f>
        <v>6.9270656464897922</v>
      </c>
      <c r="AH344" s="26">
        <f>-$AI$35*AG343*AI343</f>
        <v>-1.9638317852873408E-11</v>
      </c>
      <c r="AI344" s="25">
        <f>AI343+AJ344*$AG$41</f>
        <v>1.1879017022182804E-10</v>
      </c>
      <c r="AJ344" s="27">
        <f>$AI$35*AG343*AI343-$AI$36*AI343</f>
        <v>-4.3811962415428841E-11</v>
      </c>
      <c r="AK344" s="30"/>
      <c r="AL344" s="51">
        <f>AL343+$AM$41</f>
        <v>150.5</v>
      </c>
      <c r="AM344" s="25">
        <f>AM343+AN344*$AM$41</f>
        <v>29.289005272302763</v>
      </c>
      <c r="AN344" s="26">
        <f>-$AO$35*AM343*AO343</f>
        <v>-8.1755081980612879E-7</v>
      </c>
      <c r="AO344" s="25">
        <f>AO343+AP344*$AM$41</f>
        <v>1.4167532434446066E-6</v>
      </c>
      <c r="AP344" s="27">
        <f>$AO$35*AM343*AO343-$AO$36*AO343</f>
        <v>-2.6796377016168566E-7</v>
      </c>
      <c r="AQ344" s="5"/>
      <c r="AR344" s="51">
        <f>AR343+$AS$41</f>
        <v>72.239999999999995</v>
      </c>
      <c r="AS344" s="25">
        <f>AS343+AT344*$AS$41</f>
        <v>3.0403738977685335</v>
      </c>
      <c r="AT344" s="26">
        <f>-$AU$35*AS343*AU343</f>
        <v>-2.1905482692482837E-6</v>
      </c>
      <c r="AU344" s="25">
        <f>AU343+AV344*$AS$41</f>
        <v>2.524395557230902E-5</v>
      </c>
      <c r="AV344" s="27">
        <f>$AU$35*AS343*AU343-$AU$36*AU343</f>
        <v>-1.0279407778352888E-5</v>
      </c>
      <c r="AW344" s="30"/>
      <c r="AX344" s="19">
        <f>AX343+$AS$41</f>
        <v>72.239999999999995</v>
      </c>
      <c r="AY344" s="25">
        <f>AY343+AZ344*$AY$41</f>
        <v>1.3140053876619763E-3</v>
      </c>
      <c r="AZ344" s="26">
        <f>-$BA$35*AY343*BA343</f>
        <v>-1.4249919828791194E-7</v>
      </c>
      <c r="BA344" s="25">
        <f>BA343+BB344*$AY$41</f>
        <v>1.3977524013929041E-3</v>
      </c>
      <c r="BB344" s="27">
        <f>$BA$35*AY343*BA343-$BA$36*BA343</f>
        <v>-6.0232592818844149E-4</v>
      </c>
      <c r="BC344" s="36"/>
      <c r="BD344" s="19">
        <f>BD343+$BE$41</f>
        <v>60.200000000000315</v>
      </c>
      <c r="BE344" s="25">
        <f>BE343+BF344*$BE$41</f>
        <v>0.57331494059675803</v>
      </c>
      <c r="BF344" s="26">
        <f>-$BG$35*BE343*BG343</f>
        <v>-5.4783744291719564E-6</v>
      </c>
      <c r="BG344" s="25">
        <f>BG343+BH344*$BE$41</f>
        <v>1.5504688774679715E-4</v>
      </c>
      <c r="BH344" s="27">
        <f>$BG$35*BE343*BG343-$BG$36*BG343</f>
        <v>-1.095426466738462E-4</v>
      </c>
      <c r="BI344" s="74"/>
      <c r="BJ344" s="19">
        <f>BJ343+$BK$41</f>
        <v>138.45999999999941</v>
      </c>
      <c r="BK344" s="25">
        <f>BK343+BL344*$BK$41</f>
        <v>1.2027122100224226</v>
      </c>
      <c r="BL344" s="26">
        <f>-$BM$35*BK343*BM343</f>
        <v>-9.2183034651941264E-12</v>
      </c>
      <c r="BM344" s="25">
        <f>BM343+BN344*$BK$41</f>
        <v>1.2919116271014012E-10</v>
      </c>
      <c r="BN344" s="27">
        <f>$BM$35*BK343*BM343-$BM$36*BM343</f>
        <v>-1.0664187203480307E-10</v>
      </c>
      <c r="BO344" s="74"/>
      <c r="BP344" s="19">
        <f>BP343+$BK$41</f>
        <v>138.45999999999941</v>
      </c>
      <c r="BQ344" s="25">
        <f>BQ343+BR344*$BQ$41</f>
        <v>0.78879563948500508</v>
      </c>
      <c r="BR344" s="26">
        <f>-$BS$35*BQ343*BS343</f>
        <v>-9.6667435966056765E-3</v>
      </c>
      <c r="BS344" s="25">
        <f>BS343+BT344*$BQ$41</f>
        <v>0.21689993094292573</v>
      </c>
      <c r="BT344" s="27">
        <f>$BS$35*BQ343*BS343-$BS$36*BS343</f>
        <v>-0.1404472850441669</v>
      </c>
      <c r="BU344" s="100"/>
      <c r="BV344" s="19">
        <f>BV343+$BK$41</f>
        <v>138.45999999999941</v>
      </c>
      <c r="BW344" s="25">
        <f>BW343+BX344*$BQ$41</f>
        <v>0.78879563948500508</v>
      </c>
      <c r="BX344" s="26">
        <f>-$BS$35*BW343*BY343</f>
        <v>-9.6667435966056765E-3</v>
      </c>
      <c r="BY344" s="25">
        <f>BY343+BZ344*$BQ$41</f>
        <v>0.21689993094292573</v>
      </c>
      <c r="BZ344" s="27">
        <f>$BS$35*BW343*BY343-$BS$36*BY343</f>
        <v>-0.1404472850441669</v>
      </c>
      <c r="CA344" s="33"/>
      <c r="CB344" s="21">
        <f>CB343+$AA$41</f>
        <v>270.90000000000077</v>
      </c>
      <c r="CC344" s="64">
        <f>AC347</f>
        <v>6.460721231089113E-23</v>
      </c>
      <c r="CD344" s="64">
        <f>AI347</f>
        <v>8.0931009592548214E-11</v>
      </c>
      <c r="CE344" s="64">
        <f>AO347</f>
        <v>1.0803487589769406E-6</v>
      </c>
      <c r="CF344" s="25">
        <f>AU347</f>
        <v>1.9084131172313444E-5</v>
      </c>
      <c r="CG344" s="63">
        <f>BA347</f>
        <v>1.1171155161784736E-3</v>
      </c>
      <c r="CH344" s="63">
        <f>BG347</f>
        <v>1.0429430481818515E-4</v>
      </c>
      <c r="CI344" s="63">
        <f>BM347</f>
        <v>4.9189085830372698E-11</v>
      </c>
      <c r="CJ344" s="63">
        <f>BS347</f>
        <v>0.17968021017232946</v>
      </c>
      <c r="CK344" s="64">
        <f>SUM(CC344:CJ344)</f>
        <v>0.18092178460337752</v>
      </c>
      <c r="CL344" s="36"/>
    </row>
    <row r="345" spans="2:90" x14ac:dyDescent="0.65">
      <c r="B345" s="45">
        <v>44199</v>
      </c>
      <c r="C345" s="39">
        <f t="shared" si="89"/>
        <v>2942</v>
      </c>
      <c r="D345" s="47">
        <v>240954</v>
      </c>
      <c r="E345" s="52">
        <f t="shared" si="90"/>
        <v>4.8874703729283868E-2</v>
      </c>
      <c r="F345" s="39">
        <f t="shared" si="91"/>
        <v>10138</v>
      </c>
      <c r="G345" s="47">
        <v>4930035</v>
      </c>
      <c r="H345" s="47">
        <f t="shared" si="92"/>
        <v>34</v>
      </c>
      <c r="I345" s="47">
        <v>3548</v>
      </c>
      <c r="J345" s="53">
        <f t="shared" si="93"/>
        <v>1.4724802244411797E-2</v>
      </c>
      <c r="Y345" s="48"/>
      <c r="Z345" s="51">
        <f>Z344+$AA$41</f>
        <v>271.80000000000075</v>
      </c>
      <c r="AA345" s="25">
        <f>AA344+AB345*$AA$41</f>
        <v>18.138706446752369</v>
      </c>
      <c r="AB345" s="26">
        <f>-$AC$35*AA344*AC344</f>
        <v>-3.2727378588523715E-23</v>
      </c>
      <c r="AC345" s="25">
        <f>AC344+AD345*$AA$41</f>
        <v>9.7776863128684623E-23</v>
      </c>
      <c r="AD345" s="27">
        <f>$AC$35*AA344*AC344-$AC$36*AC344</f>
        <v>-2.5009710762755116E-23</v>
      </c>
      <c r="AE345" s="33"/>
      <c r="AF345" s="51">
        <f>AF344+$AG$41</f>
        <v>111.74000000000039</v>
      </c>
      <c r="AG345" s="80">
        <f>AG344+AH345*$AG$41</f>
        <v>6.9270656464833982</v>
      </c>
      <c r="AH345" s="26">
        <f>-$AI$35*AG344*AI344</f>
        <v>-1.7280213452970295E-11</v>
      </c>
      <c r="AI345" s="25">
        <f>AI344+AJ345*$AG$41</f>
        <v>1.0452623859785116E-10</v>
      </c>
      <c r="AJ345" s="27">
        <f>$AI$35*AG344*AI344-$AI$36*AI344</f>
        <v>-3.8551166551288878E-11</v>
      </c>
      <c r="AK345" s="30"/>
      <c r="AL345" s="51">
        <f>AL344+$AM$41</f>
        <v>151</v>
      </c>
      <c r="AM345" s="25">
        <f>AM344+AN345*$AM$41</f>
        <v>29.289004898845125</v>
      </c>
      <c r="AN345" s="26">
        <f>-$AO$35*AM344*AO344</f>
        <v>-7.4691527790242005E-7</v>
      </c>
      <c r="AO345" s="25">
        <f>AO344+AP345*$AM$41</f>
        <v>1.2943472471902042E-6</v>
      </c>
      <c r="AP345" s="27">
        <f>$AO$35*AM344*AO344-$AO$36*AO344</f>
        <v>-2.4481199250880449E-7</v>
      </c>
      <c r="AQ345" s="5"/>
      <c r="AR345" s="51">
        <f>AR344+$AS$41</f>
        <v>72.47999999999999</v>
      </c>
      <c r="AS345" s="25">
        <f>AS344+AT345*$AS$41</f>
        <v>3.0403734188418965</v>
      </c>
      <c r="AT345" s="26">
        <f>-$AU$35*AS344*AU344</f>
        <v>-1.9955276535603983E-6</v>
      </c>
      <c r="AU345" s="25">
        <f>AU344+AV345*$AS$41</f>
        <v>2.2996535007354142E-5</v>
      </c>
      <c r="AV345" s="27">
        <f>$AU$35*AS344*AU344-$AU$36*AU344</f>
        <v>-9.3642523539786599E-6</v>
      </c>
      <c r="AW345" s="30"/>
      <c r="AX345" s="19">
        <f>AX344+$AS$41</f>
        <v>72.47999999999999</v>
      </c>
      <c r="AY345" s="25">
        <f>AY344+AZ345*$AY$41</f>
        <v>1.3139815846237252E-3</v>
      </c>
      <c r="AZ345" s="26">
        <f>-$BA$35*AY344*BA344</f>
        <v>-1.3223910139543738E-7</v>
      </c>
      <c r="BA345" s="25">
        <f>BA344+BB345*$AY$41</f>
        <v>1.2971380315308662E-3</v>
      </c>
      <c r="BB345" s="27">
        <f>$BA$35*AY344*BA344-$BA$36*BA344</f>
        <v>-5.589687214557663E-4</v>
      </c>
      <c r="BC345" s="36"/>
      <c r="BD345" s="19">
        <f>BD344+$BE$41</f>
        <v>60.400000000000318</v>
      </c>
      <c r="BE345" s="25">
        <f>BE344+BF345*$BE$41</f>
        <v>0.57331398057722782</v>
      </c>
      <c r="BF345" s="26">
        <f>-$BG$35*BE344*BG344</f>
        <v>-4.8000976508664297E-6</v>
      </c>
      <c r="BG345" s="25">
        <f>BG344+BH345*$BE$41</f>
        <v>1.358508118698868E-4</v>
      </c>
      <c r="BH345" s="27">
        <f>$BG$35*BE344*BG344-$BG$36*BG344</f>
        <v>-9.5980379384551727E-5</v>
      </c>
      <c r="BI345" s="74"/>
      <c r="BJ345" s="19">
        <f>BJ344+$BK$41</f>
        <v>138.91999999999942</v>
      </c>
      <c r="BK345" s="25">
        <f>BK344+BL345*$BK$41</f>
        <v>1.2027122100193492</v>
      </c>
      <c r="BL345" s="26">
        <f>-$BM$35*BK344*BM344</f>
        <v>-6.6813309191945967E-12</v>
      </c>
      <c r="BM345" s="25">
        <f>BM344+BN345*$BK$41</f>
        <v>9.3636417282637733E-11</v>
      </c>
      <c r="BN345" s="27">
        <f>$BM$35*BK344*BM344-$BM$36*BM344</f>
        <v>-7.729292484239649E-11</v>
      </c>
      <c r="BO345" s="74"/>
      <c r="BP345" s="19">
        <f>BP344+$BK$41</f>
        <v>138.91999999999942</v>
      </c>
      <c r="BQ345" s="25">
        <f>BQ344+BR345*$BQ$41</f>
        <v>0.78788886397042346</v>
      </c>
      <c r="BR345" s="26">
        <f>-$BS$35*BQ344*BS344</f>
        <v>-9.0677551458160626E-3</v>
      </c>
      <c r="BS345" s="25">
        <f>BS344+BT345*$BQ$41</f>
        <v>0.20370821094621716</v>
      </c>
      <c r="BT345" s="27">
        <f>$BS$35*BQ344*BS344-$BS$36*BS344</f>
        <v>-0.13191719996708567</v>
      </c>
      <c r="BU345" s="100"/>
      <c r="BV345" s="19">
        <f>BV344+$BK$41</f>
        <v>138.91999999999942</v>
      </c>
      <c r="BW345" s="25">
        <f>BW344+BX345*$BQ$41</f>
        <v>0.78788886397042346</v>
      </c>
      <c r="BX345" s="26">
        <f>-$BS$35*BW344*BY344</f>
        <v>-9.0677551458160626E-3</v>
      </c>
      <c r="BY345" s="25">
        <f>BY344+BZ345*$BQ$41</f>
        <v>0.20370821094621716</v>
      </c>
      <c r="BZ345" s="27">
        <f>$BS$35*BW344*BY344-$BS$36*BY344</f>
        <v>-0.13191719996708567</v>
      </c>
      <c r="CA345" s="33"/>
      <c r="CB345" s="21">
        <f>CB344+$AA$41</f>
        <v>271.80000000000075</v>
      </c>
      <c r="CC345" s="64">
        <f>AC348</f>
        <v>5.251742858166467E-23</v>
      </c>
      <c r="CD345" s="64">
        <f>AI348</f>
        <v>7.1213081038922241E-11</v>
      </c>
      <c r="CE345" s="64">
        <f>AO348</f>
        <v>9.8700774783396691E-7</v>
      </c>
      <c r="CF345" s="25">
        <f>AU348</f>
        <v>1.7385107709679321E-5</v>
      </c>
      <c r="CG345" s="63">
        <f>BA348</f>
        <v>1.0367022219820827E-3</v>
      </c>
      <c r="CH345" s="63">
        <f>BG348</f>
        <v>9.1381811951103437E-5</v>
      </c>
      <c r="CI345" s="63">
        <f>BM348</f>
        <v>3.5651740180536967E-11</v>
      </c>
      <c r="CJ345" s="63">
        <f>BS348</f>
        <v>0.16874973704812449</v>
      </c>
      <c r="CK345" s="64">
        <f>SUM(CC345:CJ345)</f>
        <v>0.16989619330437999</v>
      </c>
      <c r="CL345" s="75">
        <f>P113</f>
        <v>44550</v>
      </c>
    </row>
    <row r="346" spans="2:90" x14ac:dyDescent="0.65">
      <c r="B346" s="45">
        <v>44200</v>
      </c>
      <c r="C346" s="39">
        <f t="shared" si="89"/>
        <v>2893</v>
      </c>
      <c r="D346" s="47">
        <v>243847</v>
      </c>
      <c r="E346" s="52">
        <f t="shared" si="90"/>
        <v>4.9232142756194017E-2</v>
      </c>
      <c r="F346" s="39">
        <f t="shared" si="91"/>
        <v>22969</v>
      </c>
      <c r="G346" s="47">
        <v>4953004</v>
      </c>
      <c r="H346" s="47">
        <f t="shared" si="92"/>
        <v>51</v>
      </c>
      <c r="I346" s="47">
        <v>3599</v>
      </c>
      <c r="J346" s="53">
        <f t="shared" si="93"/>
        <v>1.4759254778611178E-2</v>
      </c>
      <c r="Y346" s="48"/>
      <c r="Z346" s="51">
        <f>Z345+$AA$41</f>
        <v>272.70000000000073</v>
      </c>
      <c r="AA346" s="25">
        <f>AA345+AB346*$AA$41</f>
        <v>18.138706446752369</v>
      </c>
      <c r="AB346" s="26">
        <f>-$AC$35*AA345*AC345</f>
        <v>-2.6603187263632438E-23</v>
      </c>
      <c r="AC346" s="25">
        <f>AC345+AD346*$AA$41</f>
        <v>7.9480126794362063E-23</v>
      </c>
      <c r="AD346" s="27">
        <f>$AC$35*AA345*AC345-$AC$36*AC345</f>
        <v>-2.0329707038136178E-23</v>
      </c>
      <c r="AE346" s="33"/>
      <c r="AF346" s="51">
        <f>AF345+$AG$41</f>
        <v>112.1100000000004</v>
      </c>
      <c r="AG346" s="80">
        <f>AG345+AH346*$AG$41</f>
        <v>6.9270656464777725</v>
      </c>
      <c r="AH346" s="26">
        <f>-$AI$35*AG345*AI345</f>
        <v>-1.5205262447493338E-11</v>
      </c>
      <c r="AI346" s="25">
        <f>AI345+AJ346*$AG$41</f>
        <v>9.1975072811257373E-11</v>
      </c>
      <c r="AJ346" s="27">
        <f>$AI$35*AG345*AI345-$AI$36*AI345</f>
        <v>-3.3922069693496706E-11</v>
      </c>
      <c r="AK346" s="30"/>
      <c r="AL346" s="51">
        <f>AL345+$AM$41</f>
        <v>151.5</v>
      </c>
      <c r="AM346" s="25">
        <f>AM345+AN346*$AM$41</f>
        <v>29.28900455765384</v>
      </c>
      <c r="AN346" s="26">
        <f>-$AO$35*AM345*AO345</f>
        <v>-6.8238257154769067E-7</v>
      </c>
      <c r="AO346" s="25">
        <f>AO345+AP346*$AM$41</f>
        <v>1.1825169964474781E-6</v>
      </c>
      <c r="AP346" s="27">
        <f>$AO$35*AM345*AO345-$AO$36*AO345</f>
        <v>-2.2366050148545221E-7</v>
      </c>
      <c r="AQ346" s="5"/>
      <c r="AR346" s="51">
        <f>AR345+$AS$41</f>
        <v>72.719999999999985</v>
      </c>
      <c r="AS346" s="25">
        <f>AS345+AT346*$AS$41</f>
        <v>3.0403729825532411</v>
      </c>
      <c r="AT346" s="26">
        <f>-$AU$35*AS345*AU345</f>
        <v>-1.8178693978074935E-6</v>
      </c>
      <c r="AU346" s="25">
        <f>AU345+AV346*$AS$41</f>
        <v>2.0949197882033695E-5</v>
      </c>
      <c r="AV346" s="27">
        <f>$AU$35*AS345*AU345-$AU$36*AU345</f>
        <v>-8.5305713555018692E-6</v>
      </c>
      <c r="AW346" s="30"/>
      <c r="AX346" s="19">
        <f>AX345+$AS$41</f>
        <v>72.719999999999985</v>
      </c>
      <c r="AY346" s="25">
        <f>AY345+AZ346*$AY$41</f>
        <v>1.3139594953990247E-3</v>
      </c>
      <c r="AZ346" s="26">
        <f>-$BA$35*AY345*BA345</f>
        <v>-1.2271791500255715E-7</v>
      </c>
      <c r="BA346" s="25">
        <f>BA345+BB346*$AY$41</f>
        <v>1.2037661824853443E-3</v>
      </c>
      <c r="BB346" s="27">
        <f>$BA$35*AY345*BA345-$BA$36*BA345</f>
        <v>-5.187324946973439E-4</v>
      </c>
      <c r="BC346" s="36"/>
      <c r="BD346" s="19">
        <f>BD345+$BE$41</f>
        <v>60.600000000000321</v>
      </c>
      <c r="BE346" s="25">
        <f>BE345+BF346*$BE$41</f>
        <v>0.57331313941739492</v>
      </c>
      <c r="BF346" s="26">
        <f>-$BG$35*BE345*BG345</f>
        <v>-4.2057991647597373E-6</v>
      </c>
      <c r="BG346" s="25">
        <f>BG345+BH346*$BE$41</f>
        <v>1.1903136615975346E-4</v>
      </c>
      <c r="BH346" s="27">
        <f>$BG$35*BE345*BG345-$BG$36*BG345</f>
        <v>-8.4097228550666692E-5</v>
      </c>
      <c r="BI346" s="74"/>
      <c r="BJ346" s="19">
        <f>BJ345+$BK$41</f>
        <v>139.37999999999943</v>
      </c>
      <c r="BK346" s="25">
        <f>BK345+BL346*$BK$41</f>
        <v>1.2027122100171217</v>
      </c>
      <c r="BL346" s="26">
        <f>-$BM$35*BK345*BM345</f>
        <v>-4.8425594818366942E-12</v>
      </c>
      <c r="BM346" s="25">
        <f>BM345+BN346*$BK$41</f>
        <v>6.7866705876773927E-11</v>
      </c>
      <c r="BN346" s="27">
        <f>$BM$35*BK345*BM345-$BM$36*BM345</f>
        <v>-5.6021111751877843E-11</v>
      </c>
      <c r="BO346" s="74"/>
      <c r="BP346" s="19">
        <f>BP345+$BK$41</f>
        <v>139.37999999999943</v>
      </c>
      <c r="BQ346" s="25">
        <f>BQ345+BR346*$BQ$41</f>
        <v>0.78703821698663301</v>
      </c>
      <c r="BR346" s="26">
        <f>-$BS$35*BQ345*BS345</f>
        <v>-8.5064698379047083E-3</v>
      </c>
      <c r="BS346" s="25">
        <f>BS345+BT346*$BQ$41</f>
        <v>0.19131782421850352</v>
      </c>
      <c r="BT346" s="27">
        <f>$BS$35*BQ345*BS345-$BS$36*BS345</f>
        <v>-0.12390386727713645</v>
      </c>
      <c r="BU346" s="100"/>
      <c r="BV346" s="19">
        <f>BV345+$BK$41</f>
        <v>139.37999999999943</v>
      </c>
      <c r="BW346" s="25">
        <f>BW345+BX346*$BQ$41</f>
        <v>0.78703821698663301</v>
      </c>
      <c r="BX346" s="26">
        <f>-$BS$35*BW345*BY345</f>
        <v>-8.5064698379047083E-3</v>
      </c>
      <c r="BY346" s="25">
        <f>BY345+BZ346*$BQ$41</f>
        <v>0.19131782421850352</v>
      </c>
      <c r="BZ346" s="27">
        <f>$BS$35*BW345*BY345-$BS$36*BY345</f>
        <v>-0.12390386727713645</v>
      </c>
      <c r="CA346" s="33"/>
      <c r="CB346" s="21">
        <f>CB345+$AA$41</f>
        <v>272.70000000000073</v>
      </c>
      <c r="CC346" s="64">
        <f>AC349</f>
        <v>4.2689975409530354E-23</v>
      </c>
      <c r="CD346" s="64">
        <f>AI349</f>
        <v>6.2662049276138719E-11</v>
      </c>
      <c r="CE346" s="64">
        <f>AO349</f>
        <v>9.0173130061612109E-7</v>
      </c>
      <c r="CF346" s="25">
        <f>AU349</f>
        <v>1.5837344996142796E-5</v>
      </c>
      <c r="CG346" s="63">
        <f>BA349</f>
        <v>9.6207731538245223E-4</v>
      </c>
      <c r="CH346" s="63">
        <f>BG349</f>
        <v>8.0067991282508475E-5</v>
      </c>
      <c r="CI346" s="63">
        <f>BM349</f>
        <v>2.5840012198715077E-11</v>
      </c>
      <c r="CJ346" s="63">
        <f>BS349</f>
        <v>0.15848352694472512</v>
      </c>
      <c r="CK346" s="64">
        <f>SUM(CC346:CJ346)</f>
        <v>0.15954241141618891</v>
      </c>
      <c r="CL346" s="36"/>
    </row>
    <row r="347" spans="2:90" x14ac:dyDescent="0.65">
      <c r="B347" s="45">
        <v>44201</v>
      </c>
      <c r="C347" s="39">
        <f t="shared" si="89"/>
        <v>4113</v>
      </c>
      <c r="D347" s="47">
        <v>247960</v>
      </c>
      <c r="E347" s="52">
        <f t="shared" si="90"/>
        <v>4.9200052700169368E-2</v>
      </c>
      <c r="F347" s="39">
        <f t="shared" si="91"/>
        <v>86828</v>
      </c>
      <c r="G347" s="47">
        <v>5039832</v>
      </c>
      <c r="H347" s="47">
        <f t="shared" si="92"/>
        <v>56</v>
      </c>
      <c r="I347" s="47">
        <v>3655</v>
      </c>
      <c r="J347" s="53">
        <f t="shared" si="93"/>
        <v>1.4740280690433941E-2</v>
      </c>
      <c r="Y347" s="48"/>
      <c r="Z347" s="51">
        <f>Z346+$AA$41</f>
        <v>273.6000000000007</v>
      </c>
      <c r="AA347" s="25">
        <f>AA346+AB347*$AA$41</f>
        <v>18.138706446752369</v>
      </c>
      <c r="AB347" s="26">
        <f>-$AC$35*AA346*AC346</f>
        <v>-2.1625000324103863E-23</v>
      </c>
      <c r="AC347" s="25">
        <f>AC346+AD347*$AA$41</f>
        <v>6.460721231089113E-23</v>
      </c>
      <c r="AD347" s="27">
        <f>$AC$35*AA346*AC346-$AC$36*AC346</f>
        <v>-1.6525460537189928E-23</v>
      </c>
      <c r="AE347" s="33"/>
      <c r="AF347" s="51">
        <f>AF346+$AG$41</f>
        <v>112.4800000000004</v>
      </c>
      <c r="AG347" s="80">
        <f>AG346+AH347*$AG$41</f>
        <v>6.9270656464728217</v>
      </c>
      <c r="AH347" s="26">
        <f>-$AI$35*AG346*AI346</f>
        <v>-1.3379464711266209E-11</v>
      </c>
      <c r="AI347" s="25">
        <f>AI346+AJ347*$AG$41</f>
        <v>8.0931009592548214E-11</v>
      </c>
      <c r="AJ347" s="27">
        <f>$AI$35*AG346*AI346-$AI$36*AI346</f>
        <v>-2.9848819510024756E-11</v>
      </c>
      <c r="AK347" s="30"/>
      <c r="AL347" s="51">
        <f>AL346+$AM$41</f>
        <v>152</v>
      </c>
      <c r="AM347" s="25">
        <f>AM346+AN347*$AM$41</f>
        <v>29.289004245941129</v>
      </c>
      <c r="AN347" s="26">
        <f>-$AO$35*AM346*AO346</f>
        <v>-6.2342542257215967E-7</v>
      </c>
      <c r="AO347" s="25">
        <f>AO346+AP347*$AM$41</f>
        <v>1.0803487589769406E-6</v>
      </c>
      <c r="AP347" s="27">
        <f>$AO$35*AM346*AO346-$AO$36*AO346</f>
        <v>-2.0433647494107495E-7</v>
      </c>
      <c r="AQ347" s="5"/>
      <c r="AR347" s="51">
        <f>AR346+$AS$41</f>
        <v>72.95999999999998</v>
      </c>
      <c r="AS347" s="25">
        <f>AS346+AT347*$AS$41</f>
        <v>3.0403725851065797</v>
      </c>
      <c r="AT347" s="26">
        <f>-$AU$35*AS346*AU346</f>
        <v>-1.6560277564141174E-6</v>
      </c>
      <c r="AU347" s="25">
        <f>AU346+AV347*$AS$41</f>
        <v>1.9084131172313444E-5</v>
      </c>
      <c r="AV347" s="27">
        <f>$AU$35*AS346*AU346-$AU$36*AU346</f>
        <v>-7.7711112905010447E-6</v>
      </c>
      <c r="AW347" s="30"/>
      <c r="AX347" s="19">
        <f>AX346+$AS$41</f>
        <v>72.95999999999998</v>
      </c>
      <c r="AY347" s="25">
        <f>AY346+AZ347*$AY$41</f>
        <v>1.3139389965669507E-3</v>
      </c>
      <c r="AZ347" s="26">
        <f>-$BA$35*AY346*BA346</f>
        <v>-1.1388240041161343E-7</v>
      </c>
      <c r="BA347" s="25">
        <f>BA346+BB347*$AY$41</f>
        <v>1.1171155161784736E-3</v>
      </c>
      <c r="BB347" s="27">
        <f>$BA$35*AY346*BA346-$BA$36*BA346</f>
        <v>-4.8139259059372613E-4</v>
      </c>
      <c r="BC347" s="36"/>
      <c r="BD347" s="19">
        <f>BD346+$BE$41</f>
        <v>60.800000000000324</v>
      </c>
      <c r="BE347" s="25">
        <f>BE346+BF347*$BE$41</f>
        <v>0.57331240240113568</v>
      </c>
      <c r="BF347" s="26">
        <f>-$BG$35*BE346*BG346</f>
        <v>-3.685081295998245E-6</v>
      </c>
      <c r="BG347" s="25">
        <f>BG346+BH347*$BE$41</f>
        <v>1.0429430481818515E-4</v>
      </c>
      <c r="BH347" s="27">
        <f>$BG$35*BE346*BG346-$BG$36*BG346</f>
        <v>-7.3685306707841508E-5</v>
      </c>
      <c r="BI347" s="74"/>
      <c r="BJ347" s="19">
        <f>BJ346+$BK$41</f>
        <v>139.83999999999943</v>
      </c>
      <c r="BK347" s="25">
        <f>BK346+BL347*$BK$41</f>
        <v>1.2027122100155072</v>
      </c>
      <c r="BL347" s="26">
        <f>-$BM$35*BK346*BM346</f>
        <v>-3.5098369799003801E-12</v>
      </c>
      <c r="BM347" s="25">
        <f>BM346+BN347*$BK$41</f>
        <v>4.9189085830372698E-11</v>
      </c>
      <c r="BN347" s="27">
        <f>$BM$35*BK346*BM346-$BM$36*BM346</f>
        <v>-4.0603521840002672E-11</v>
      </c>
      <c r="BO347" s="74"/>
      <c r="BP347" s="19">
        <f>BP346+$BK$41</f>
        <v>139.83999999999943</v>
      </c>
      <c r="BQ347" s="25">
        <f>BQ346+BR347*$BQ$41</f>
        <v>0.78624017245860434</v>
      </c>
      <c r="BR347" s="26">
        <f>-$BS$35*BQ346*BS346</f>
        <v>-7.9804452802867323E-3</v>
      </c>
      <c r="BS347" s="25">
        <f>BS346+BT347*$BQ$41</f>
        <v>0.17968021017232946</v>
      </c>
      <c r="BT347" s="27">
        <f>$BS$35*BQ346*BS346-$BS$36*BS346</f>
        <v>-0.11637614046174057</v>
      </c>
      <c r="BU347" s="100"/>
      <c r="BV347" s="19">
        <f>BV346+$BK$41</f>
        <v>139.83999999999943</v>
      </c>
      <c r="BW347" s="25">
        <f>BW346+BX347*$BQ$41</f>
        <v>0.78624017245860434</v>
      </c>
      <c r="BX347" s="26">
        <f>-$BS$35*BW346*BY346</f>
        <v>-7.9804452802867323E-3</v>
      </c>
      <c r="BY347" s="25">
        <f>BY346+BZ347*$BQ$41</f>
        <v>0.17968021017232946</v>
      </c>
      <c r="BZ347" s="27">
        <f>$BS$35*BW346*BY346-$BS$36*BY346</f>
        <v>-0.11637614046174057</v>
      </c>
      <c r="CA347" s="33"/>
      <c r="CB347" s="21">
        <f>CB346+$AA$41</f>
        <v>273.6000000000007</v>
      </c>
      <c r="CC347" s="64">
        <f>AC350</f>
        <v>3.4701508616942642E-23</v>
      </c>
      <c r="CD347" s="64">
        <f>AI350</f>
        <v>5.5137797188398816E-11</v>
      </c>
      <c r="CE347" s="64">
        <f>AO350</f>
        <v>8.2382264800982532E-7</v>
      </c>
      <c r="CF347" s="25">
        <f>AU350</f>
        <v>1.4427376588557362E-5</v>
      </c>
      <c r="CG347" s="63">
        <f>BA350</f>
        <v>8.9282413109491082E-4</v>
      </c>
      <c r="CH347" s="63">
        <f>BG350</f>
        <v>7.0154914270412327E-5</v>
      </c>
      <c r="CI347" s="63">
        <f>BM350</f>
        <v>1.8728573333265886E-11</v>
      </c>
      <c r="CJ347" s="63">
        <f>BS350</f>
        <v>0.14884129109870489</v>
      </c>
      <c r="CK347" s="64">
        <f>SUM(CC347:CJ347)</f>
        <v>0.14981952141717314</v>
      </c>
      <c r="CL347" s="36"/>
    </row>
    <row r="348" spans="2:90" x14ac:dyDescent="0.65">
      <c r="B348" s="45">
        <v>44202</v>
      </c>
      <c r="C348" s="39">
        <f t="shared" si="89"/>
        <v>4357</v>
      </c>
      <c r="D348" s="47">
        <v>252317</v>
      </c>
      <c r="E348" s="52">
        <f t="shared" si="90"/>
        <v>4.9188320676105714E-2</v>
      </c>
      <c r="F348" s="39">
        <f t="shared" si="91"/>
        <v>89780</v>
      </c>
      <c r="G348" s="47">
        <v>5129612</v>
      </c>
      <c r="H348" s="47">
        <f t="shared" si="92"/>
        <v>64</v>
      </c>
      <c r="I348" s="47">
        <v>3719</v>
      </c>
      <c r="J348" s="53">
        <f t="shared" si="93"/>
        <v>1.4739395284503224E-2</v>
      </c>
      <c r="Y348" s="48"/>
      <c r="Z348" s="51">
        <f>Z347+$AA$41</f>
        <v>274.50000000000068</v>
      </c>
      <c r="AA348" s="25">
        <f>AA347+AB348*$AA$41</f>
        <v>18.138706446752369</v>
      </c>
      <c r="AB348" s="26">
        <f>-$AC$35*AA347*AC347</f>
        <v>-1.7578368876753898E-23</v>
      </c>
      <c r="AC348" s="25">
        <f>AC347+AD348*$AA$41</f>
        <v>5.251742858166467E-23</v>
      </c>
      <c r="AD348" s="27">
        <f>$AC$35*AA347*AC347-$AC$36*AC347</f>
        <v>-1.3433093032473845E-23</v>
      </c>
      <c r="AE348" s="33"/>
      <c r="AF348" s="51">
        <f>AF347+$AG$41</f>
        <v>112.85000000000041</v>
      </c>
      <c r="AG348" s="80">
        <f>AG347+AH348*$AG$41</f>
        <v>6.9270656464684661</v>
      </c>
      <c r="AH348" s="26">
        <f>-$AI$35*AG347*AI347</f>
        <v>-1.1772902741940966E-11</v>
      </c>
      <c r="AI348" s="25">
        <f>AI347+AJ348*$AG$41</f>
        <v>7.1213081038922241E-11</v>
      </c>
      <c r="AJ348" s="27">
        <f>$AI$35*AG347*AI347-$AI$36*AI347</f>
        <v>-2.6264671766556691E-11</v>
      </c>
      <c r="AK348" s="30"/>
      <c r="AL348" s="51">
        <f>AL347+$AM$41</f>
        <v>152.5</v>
      </c>
      <c r="AM348" s="25">
        <f>AM347+AN348*$AM$41</f>
        <v>29.289003961160073</v>
      </c>
      <c r="AN348" s="26">
        <f>-$AO$35*AM347*AO347</f>
        <v>-5.6956210899791111E-7</v>
      </c>
      <c r="AO348" s="25">
        <f>AO347+AP348*$AM$41</f>
        <v>9.8700774783396691E-7</v>
      </c>
      <c r="AP348" s="27">
        <f>$AO$35*AM347*AO347-$AO$36*AO347</f>
        <v>-1.8668202228594726E-7</v>
      </c>
      <c r="AQ348" s="5"/>
      <c r="AR348" s="51">
        <f>AR347+$AS$41</f>
        <v>73.199999999999974</v>
      </c>
      <c r="AS348" s="25">
        <f>AS347+AT348*$AS$41</f>
        <v>3.0403722230438759</v>
      </c>
      <c r="AT348" s="26">
        <f>-$AU$35*AS347*AU347</f>
        <v>-1.5085945998988718E-6</v>
      </c>
      <c r="AU348" s="25">
        <f>AU347+AV348*$AS$41</f>
        <v>1.7385107709679321E-5</v>
      </c>
      <c r="AV348" s="27">
        <f>$AU$35*AS347*AU347-$AU$36*AU347</f>
        <v>-7.079264427642178E-6</v>
      </c>
      <c r="AW348" s="30"/>
      <c r="AX348" s="19">
        <f>AX347+$AS$41</f>
        <v>73.199999999999974</v>
      </c>
      <c r="AY348" s="25">
        <f>AY347+AZ348*$AY$41</f>
        <v>1.3139199735984913E-3</v>
      </c>
      <c r="AZ348" s="26">
        <f>-$BA$35*AY347*BA347</f>
        <v>-1.0568315810713785E-7</v>
      </c>
      <c r="BA348" s="25">
        <f>BA347+BB348*$AY$41</f>
        <v>1.0367022219820827E-3</v>
      </c>
      <c r="BB348" s="27">
        <f>$BA$35*AY347*BA347-$BA$36*BA347</f>
        <v>-4.467405233132823E-4</v>
      </c>
      <c r="BC348" s="36"/>
      <c r="BD348" s="19">
        <f>BD347+$BE$41</f>
        <v>61.000000000000327</v>
      </c>
      <c r="BE348" s="25">
        <f>BE347+BF348*$BE$41</f>
        <v>0.57331175663437639</v>
      </c>
      <c r="BF348" s="26">
        <f>-$BG$35*BE347*BG347</f>
        <v>-3.2288337964117839E-6</v>
      </c>
      <c r="BG348" s="25">
        <f>BG347+BH348*$BE$41</f>
        <v>9.1381811951103437E-5</v>
      </c>
      <c r="BH348" s="27">
        <f>$BG$35*BE347*BG347-$BG$36*BG347</f>
        <v>-6.4562464335408566E-5</v>
      </c>
      <c r="BI348" s="74"/>
      <c r="BJ348" s="19">
        <f>BJ347+$BK$41</f>
        <v>140.29999999999944</v>
      </c>
      <c r="BK348" s="25">
        <f>BK347+BL348*$BK$41</f>
        <v>1.202712210014337</v>
      </c>
      <c r="BL348" s="26">
        <f>-$BM$35*BK347*BM347</f>
        <v>-2.5438935074906705E-12</v>
      </c>
      <c r="BM348" s="25">
        <f>BM347+BN348*$BK$41</f>
        <v>3.5651740180536967E-11</v>
      </c>
      <c r="BN348" s="27">
        <f>$BM$35*BK347*BM347-$BM$36*BM347</f>
        <v>-2.9429012282251584E-11</v>
      </c>
      <c r="BO348" s="74"/>
      <c r="BP348" s="19">
        <f>BP347+$BK$41</f>
        <v>140.29999999999944</v>
      </c>
      <c r="BQ348" s="25">
        <f>BQ347+BR348*$BQ$41</f>
        <v>0.78549143192160786</v>
      </c>
      <c r="BR348" s="26">
        <f>-$BS$35*BQ347*BS347</f>
        <v>-7.4874053699644011E-3</v>
      </c>
      <c r="BS348" s="25">
        <f>BS347+BT348*$BQ$41</f>
        <v>0.16874973704812449</v>
      </c>
      <c r="BT348" s="27">
        <f>$BS$35*BQ347*BS347-$BS$36*BS347</f>
        <v>-0.10930473124204976</v>
      </c>
      <c r="BU348" s="100"/>
      <c r="BV348" s="19">
        <f>BV347+$BK$41</f>
        <v>140.29999999999944</v>
      </c>
      <c r="BW348" s="25">
        <f>BW347+BX348*$BQ$41</f>
        <v>0.78549143192160786</v>
      </c>
      <c r="BX348" s="26">
        <f>-$BS$35*BW347*BY347</f>
        <v>-7.4874053699644011E-3</v>
      </c>
      <c r="BY348" s="25">
        <f>BY347+BZ348*$BQ$41</f>
        <v>0.16874973704812449</v>
      </c>
      <c r="BZ348" s="27">
        <f>$BS$35*BW347*BY347-$BS$36*BY347</f>
        <v>-0.10930473124204976</v>
      </c>
      <c r="CA348" s="33"/>
      <c r="CB348" s="21">
        <f>CB347+$AA$41</f>
        <v>274.50000000000068</v>
      </c>
      <c r="CC348" s="64">
        <f>AC351</f>
        <v>2.8207903348262721E-23</v>
      </c>
      <c r="CD348" s="64">
        <f>AI351</f>
        <v>4.851703246077189E-11</v>
      </c>
      <c r="CE348" s="64">
        <f>AO351</f>
        <v>7.5264522072262914E-7</v>
      </c>
      <c r="CF348" s="25">
        <f>AU351</f>
        <v>1.3142934933244774E-5</v>
      </c>
      <c r="CG348" s="63">
        <f>BA351</f>
        <v>8.2855599663123438E-4</v>
      </c>
      <c r="CH348" s="63">
        <f>BG351</f>
        <v>6.1469157492009184E-5</v>
      </c>
      <c r="CI348" s="63">
        <f>BM351</f>
        <v>1.3574276064658905E-11</v>
      </c>
      <c r="CJ348" s="63">
        <f>BS351</f>
        <v>0.13978517483744848</v>
      </c>
      <c r="CK348" s="64">
        <f>SUM(CC348:CJ348)</f>
        <v>0.14068909563381701</v>
      </c>
      <c r="CL348" s="75">
        <f>P114</f>
        <v>44557</v>
      </c>
    </row>
    <row r="349" spans="2:90" x14ac:dyDescent="0.65">
      <c r="B349" s="45">
        <v>44203</v>
      </c>
      <c r="C349" s="39">
        <f t="shared" si="89"/>
        <v>6076</v>
      </c>
      <c r="D349" s="47">
        <v>258393</v>
      </c>
      <c r="E349" s="52">
        <f t="shared" si="90"/>
        <v>4.9640433305099249E-2</v>
      </c>
      <c r="F349" s="39">
        <f t="shared" si="91"/>
        <v>75681</v>
      </c>
      <c r="G349" s="47">
        <v>5205293</v>
      </c>
      <c r="H349" s="47">
        <f t="shared" si="92"/>
        <v>72</v>
      </c>
      <c r="I349" s="47">
        <v>3791</v>
      </c>
      <c r="J349" s="53">
        <f t="shared" si="93"/>
        <v>1.4671450077981988E-2</v>
      </c>
      <c r="Y349" s="48"/>
      <c r="Z349" s="51">
        <f>Z348+$AA$41</f>
        <v>275.40000000000066</v>
      </c>
      <c r="AA349" s="25">
        <f>AA348+AB349*$AA$41</f>
        <v>18.138706446752369</v>
      </c>
      <c r="AB349" s="26">
        <f>-$AC$35*AA348*AC348</f>
        <v>-1.428897330571647E-23</v>
      </c>
      <c r="AC349" s="25">
        <f>AC348+AD349*$AA$41</f>
        <v>4.2689975409530354E-23</v>
      </c>
      <c r="AD349" s="27">
        <f>$AC$35*AA348*AC348-$AC$36*AC348</f>
        <v>-1.0919392413482571E-23</v>
      </c>
      <c r="AE349" s="33"/>
      <c r="AF349" s="51">
        <f>AF348+$AG$41</f>
        <v>113.22000000000041</v>
      </c>
      <c r="AG349" s="80">
        <f>AG348+AH349*$AG$41</f>
        <v>6.9270656464646336</v>
      </c>
      <c r="AH349" s="26">
        <f>-$AI$35*AG348*AI348</f>
        <v>-1.0359251432121757E-11</v>
      </c>
      <c r="AI349" s="25">
        <f>AI348+AJ349*$AG$41</f>
        <v>6.2662049276138719E-11</v>
      </c>
      <c r="AJ349" s="27">
        <f>$AI$35*AG348*AI348-$AI$36*AI348</f>
        <v>-2.3110896656171692E-11</v>
      </c>
      <c r="AK349" s="30"/>
      <c r="AL349" s="51">
        <f>AL348+$AM$41</f>
        <v>153</v>
      </c>
      <c r="AM349" s="25">
        <f>AM348+AN349*$AM$41</f>
        <v>29.289003700983809</v>
      </c>
      <c r="AN349" s="26">
        <f>-$AO$35*AM348*AO348</f>
        <v>-5.203525290480852E-7</v>
      </c>
      <c r="AO349" s="25">
        <f>AO348+AP349*$AM$41</f>
        <v>9.0173130061612109E-7</v>
      </c>
      <c r="AP349" s="27">
        <f>$AO$35*AM348*AO348-$AO$36*AO348</f>
        <v>-1.7055289443569164E-7</v>
      </c>
      <c r="AQ349" s="5"/>
      <c r="AR349" s="51">
        <f>AR348+$AS$41</f>
        <v>73.439999999999969</v>
      </c>
      <c r="AS349" s="25">
        <f>AS348+AT349*$AS$41</f>
        <v>3.0403718932149566</v>
      </c>
      <c r="AT349" s="26">
        <f>-$AU$35*AS348*AU348</f>
        <v>-1.3742871629535083E-6</v>
      </c>
      <c r="AU349" s="25">
        <f>AU348+AV349*$AS$41</f>
        <v>1.5837344996142796E-5</v>
      </c>
      <c r="AV349" s="27">
        <f>$AU$35*AS348*AU348-$AU$36*AU348</f>
        <v>-6.4490113064021854E-6</v>
      </c>
      <c r="AW349" s="30"/>
      <c r="AX349" s="19">
        <f>AX348+$AS$41</f>
        <v>73.439999999999969</v>
      </c>
      <c r="AY349" s="25">
        <f>AY348+AZ349*$AY$41</f>
        <v>1.3139023202154117E-3</v>
      </c>
      <c r="AZ349" s="26">
        <f>-$BA$35*AY348*BA348</f>
        <v>-9.8074350441806067E-8</v>
      </c>
      <c r="BA349" s="25">
        <f>BA348+BB349*$AY$41</f>
        <v>9.6207731538245223E-4</v>
      </c>
      <c r="BB349" s="27">
        <f>$BA$35*AY348*BA348-$BA$36*BA348</f>
        <v>-4.1458281444239133E-4</v>
      </c>
      <c r="BC349" s="36"/>
      <c r="BD349" s="19">
        <f>BD348+$BE$41</f>
        <v>61.20000000000033</v>
      </c>
      <c r="BE349" s="25">
        <f>BE348+BF349*$BE$41</f>
        <v>0.57331119081949133</v>
      </c>
      <c r="BF349" s="26">
        <f>-$BG$35*BE348*BG348</f>
        <v>-2.8290744252424454E-6</v>
      </c>
      <c r="BG349" s="25">
        <f>BG348+BH349*$BE$41</f>
        <v>8.0067991282508475E-5</v>
      </c>
      <c r="BH349" s="27">
        <f>$BG$35*BE348*BG348-$BG$36*BG348</f>
        <v>-5.6569103342974789E-5</v>
      </c>
      <c r="BI349" s="74"/>
      <c r="BJ349" s="19">
        <f>BJ348+$BK$41</f>
        <v>140.75999999999945</v>
      </c>
      <c r="BK349" s="25">
        <f>BK348+BL349*$BK$41</f>
        <v>1.2027122100134888</v>
      </c>
      <c r="BL349" s="26">
        <f>-$BM$35*BK348*BM348</f>
        <v>-1.8437876786057938E-12</v>
      </c>
      <c r="BM349" s="25">
        <f>BM348+BN349*$BK$41</f>
        <v>2.5840012198715077E-11</v>
      </c>
      <c r="BN349" s="27">
        <f>$BM$35*BK348*BM348-$BM$36*BM348</f>
        <v>-2.1329843438743236E-11</v>
      </c>
      <c r="BO349" s="74"/>
      <c r="BP349" s="19">
        <f>BP348+$BK$41</f>
        <v>140.75999999999945</v>
      </c>
      <c r="BQ349" s="25">
        <f>BQ348+BR349*$BQ$41</f>
        <v>0.78478890911687915</v>
      </c>
      <c r="BR349" s="26">
        <f>-$BS$35*BQ348*BS348</f>
        <v>-7.0252280472872831E-3</v>
      </c>
      <c r="BS349" s="25">
        <f>BS348+BT349*$BQ$41</f>
        <v>0.15848352694472512</v>
      </c>
      <c r="BT349" s="27">
        <f>$BS$35*BQ348*BS348-$BS$36*BS348</f>
        <v>-0.10266210103399365</v>
      </c>
      <c r="BU349" s="100"/>
      <c r="BV349" s="19">
        <f>BV348+$BK$41</f>
        <v>140.75999999999945</v>
      </c>
      <c r="BW349" s="25">
        <f>BW348+BX349*$BQ$41</f>
        <v>0.78478890911687915</v>
      </c>
      <c r="BX349" s="26">
        <f>-$BS$35*BW348*BY348</f>
        <v>-7.0252280472872831E-3</v>
      </c>
      <c r="BY349" s="25">
        <f>BY348+BZ349*$BQ$41</f>
        <v>0.15848352694472512</v>
      </c>
      <c r="BZ349" s="27">
        <f>$BS$35*BW348*BY348-$BS$36*BY348</f>
        <v>-0.10266210103399365</v>
      </c>
      <c r="CA349" s="33"/>
      <c r="CB349" s="21">
        <f>CB348+$AA$41</f>
        <v>275.40000000000066</v>
      </c>
      <c r="CC349" s="64">
        <f>AC352</f>
        <v>2.2929429959031985E-23</v>
      </c>
      <c r="CD349" s="64">
        <f>AI352</f>
        <v>4.2691267312630338E-11</v>
      </c>
      <c r="CE349" s="64">
        <f>AO352</f>
        <v>6.8761744828604575E-7</v>
      </c>
      <c r="CF349" s="25">
        <f>AU352</f>
        <v>1.1972844631548784E-5</v>
      </c>
      <c r="CG349" s="63">
        <f>BA352</f>
        <v>7.6891407333035621E-4</v>
      </c>
      <c r="CH349" s="63">
        <f>BG352</f>
        <v>5.3858768724064694E-5</v>
      </c>
      <c r="CI349" s="63">
        <f>BM352</f>
        <v>9.8384947641624763E-12</v>
      </c>
      <c r="CJ349" s="63">
        <f>BS352</f>
        <v>0.13127961165994678</v>
      </c>
      <c r="CK349" s="64">
        <f>SUM(CC349:CJ349)</f>
        <v>0.13211504501661081</v>
      </c>
      <c r="CL349" s="36"/>
    </row>
    <row r="350" spans="2:90" x14ac:dyDescent="0.65">
      <c r="B350" s="45">
        <v>44204</v>
      </c>
      <c r="C350" s="39">
        <f t="shared" si="89"/>
        <v>6906</v>
      </c>
      <c r="D350" s="47">
        <v>265299</v>
      </c>
      <c r="E350" s="52">
        <f t="shared" si="90"/>
        <v>5.0164742543095421E-2</v>
      </c>
      <c r="F350" s="39">
        <f t="shared" si="91"/>
        <v>83262</v>
      </c>
      <c r="G350" s="47">
        <v>5288555</v>
      </c>
      <c r="H350" s="47">
        <f t="shared" si="92"/>
        <v>66</v>
      </c>
      <c r="I350" s="47">
        <v>3857</v>
      </c>
      <c r="J350" s="53">
        <f t="shared" si="93"/>
        <v>1.4538313374720599E-2</v>
      </c>
      <c r="Y350" s="48"/>
      <c r="Z350" s="51">
        <f>Z349+$AA$41</f>
        <v>276.30000000000064</v>
      </c>
      <c r="AA350" s="25">
        <f>AA349+AB350*$AA$41</f>
        <v>18.138706446752369</v>
      </c>
      <c r="AB350" s="26">
        <f>-$AC$35*AA349*AC349</f>
        <v>-1.1615113982588224E-23</v>
      </c>
      <c r="AC350" s="25">
        <f>AC349+AD350*$AA$41</f>
        <v>3.4701508616942642E-23</v>
      </c>
      <c r="AD350" s="27">
        <f>$AC$35*AA349*AC349-$AC$36*AC349</f>
        <v>-8.8760742139863452E-24</v>
      </c>
      <c r="AE350" s="33"/>
      <c r="AF350" s="51">
        <f>AF349+$AG$41</f>
        <v>113.59000000000042</v>
      </c>
      <c r="AG350" s="80">
        <f>AG349+AH350*$AG$41</f>
        <v>6.9270656464612612</v>
      </c>
      <c r="AH350" s="26">
        <f>-$AI$35*AG349*AI349</f>
        <v>-9.1153467064341069E-12</v>
      </c>
      <c r="AI350" s="25">
        <f>AI349+AJ350*$AG$41</f>
        <v>5.5137797188398816E-11</v>
      </c>
      <c r="AJ350" s="27">
        <f>$AI$35*AG349*AI349-$AI$36*AI349</f>
        <v>-2.0335816453351091E-11</v>
      </c>
      <c r="AK350" s="30"/>
      <c r="AL350" s="51">
        <f>AL349+$AM$41</f>
        <v>153.5</v>
      </c>
      <c r="AM350" s="25">
        <f>AM349+AN350*$AM$41</f>
        <v>29.289003463286505</v>
      </c>
      <c r="AN350" s="26">
        <f>-$AO$35*AM349*AO349</f>
        <v>-4.7539460521869321E-7</v>
      </c>
      <c r="AO350" s="25">
        <f>AO349+AP350*$AM$41</f>
        <v>8.2382264800982532E-7</v>
      </c>
      <c r="AP350" s="27">
        <f>$AO$35*AM349*AO349-$AO$36*AO349</f>
        <v>-1.558173052125915E-7</v>
      </c>
      <c r="AQ350" s="5"/>
      <c r="AR350" s="51">
        <f>AR349+$AS$41</f>
        <v>73.679999999999964</v>
      </c>
      <c r="AS350" s="25">
        <f>AS349+AT350*$AS$41</f>
        <v>3.0403715927501045</v>
      </c>
      <c r="AT350" s="26">
        <f>-$AU$35*AS349*AU349</f>
        <v>-1.2519368833249484E-6</v>
      </c>
      <c r="AU350" s="25">
        <f>AU349+AV350*$AS$41</f>
        <v>1.4427376588557362E-5</v>
      </c>
      <c r="AV350" s="27">
        <f>$AU$35*AS349*AU349-$AU$36*AU349</f>
        <v>-5.8748683649393099E-6</v>
      </c>
      <c r="AW350" s="30"/>
      <c r="AX350" s="19">
        <f>AX349+$AS$41</f>
        <v>73.679999999999964</v>
      </c>
      <c r="AY350" s="25">
        <f>AY349+AZ350*$AY$41</f>
        <v>1.3138859377954165E-3</v>
      </c>
      <c r="AZ350" s="26">
        <f>-$BA$35*AY349*BA349</f>
        <v>-9.1013444417348517E-8</v>
      </c>
      <c r="BA350" s="25">
        <f>BA349+BB350*$AY$41</f>
        <v>8.9282413109491082E-4</v>
      </c>
      <c r="BB350" s="27">
        <f>$BA$35*AY349*BA349-$BA$36*BA349</f>
        <v>-3.8473991270856356E-4</v>
      </c>
      <c r="BC350" s="36"/>
      <c r="BD350" s="19">
        <f>BD349+$BE$41</f>
        <v>61.400000000000333</v>
      </c>
      <c r="BE350" s="25">
        <f>BE349+BF350*$BE$41</f>
        <v>0.57331069505763665</v>
      </c>
      <c r="BF350" s="26">
        <f>-$BG$35*BE349*BG349</f>
        <v>-2.4788092731497774E-6</v>
      </c>
      <c r="BG350" s="25">
        <f>BG349+BH350*$BE$41</f>
        <v>7.0154914270412327E-5</v>
      </c>
      <c r="BH350" s="27">
        <f>$BG$35*BE349*BG349-$BG$36*BG349</f>
        <v>-4.9565385060480738E-5</v>
      </c>
      <c r="BI350" s="74"/>
      <c r="BJ350" s="19">
        <f>BJ349+$BK$41</f>
        <v>141.21999999999946</v>
      </c>
      <c r="BK350" s="25">
        <f>BK349+BL350*$BK$41</f>
        <v>1.2027122100128742</v>
      </c>
      <c r="BL350" s="26">
        <f>-$BM$35*BK349*BM349</f>
        <v>-1.336358221666561E-12</v>
      </c>
      <c r="BM350" s="25">
        <f>BM349+BN350*$BK$41</f>
        <v>1.8728573333265886E-11</v>
      </c>
      <c r="BN350" s="27">
        <f>$BM$35*BK349*BM349-$BM$36*BM349</f>
        <v>-1.5459649707498239E-11</v>
      </c>
      <c r="BO350" s="74"/>
      <c r="BP350" s="19">
        <f>BP349+$BK$41</f>
        <v>141.21999999999946</v>
      </c>
      <c r="BQ350" s="25">
        <f>BQ349+BR350*$BQ$41</f>
        <v>0.78412971571149226</v>
      </c>
      <c r="BR350" s="26">
        <f>-$BS$35*BQ349*BS349</f>
        <v>-6.5919340538691563E-3</v>
      </c>
      <c r="BS350" s="25">
        <f>BS349+BT350*$BQ$41</f>
        <v>0.14884129109870489</v>
      </c>
      <c r="BT350" s="27">
        <f>$BS$35*BQ349*BS349-$BS$36*BS349</f>
        <v>-9.6422358460202182E-2</v>
      </c>
      <c r="BU350" s="100"/>
      <c r="BV350" s="19">
        <f>BV349+$BK$41</f>
        <v>141.21999999999946</v>
      </c>
      <c r="BW350" s="25">
        <f>BW349+BX350*$BQ$41</f>
        <v>0.78412971571149226</v>
      </c>
      <c r="BX350" s="26">
        <f>-$BS$35*BW349*BY349</f>
        <v>-6.5919340538691563E-3</v>
      </c>
      <c r="BY350" s="25">
        <f>BY349+BZ350*$BQ$41</f>
        <v>0.14884129109870489</v>
      </c>
      <c r="BZ350" s="27">
        <f>$BS$35*BW349*BY349-$BS$36*BY349</f>
        <v>-9.6422358460202182E-2</v>
      </c>
      <c r="CA350" s="33"/>
      <c r="CB350" s="21">
        <f>CB349+$AA$41</f>
        <v>276.30000000000064</v>
      </c>
      <c r="CC350" s="64">
        <f>AC353</f>
        <v>1.8638703903476549E-23</v>
      </c>
      <c r="CD350" s="64">
        <f>AI353</f>
        <v>3.7565040818026604E-11</v>
      </c>
      <c r="CE350" s="64">
        <f>AO353</f>
        <v>6.2820800723261791E-7</v>
      </c>
      <c r="CF350" s="25">
        <f>AU353</f>
        <v>1.0906925207684839E-5</v>
      </c>
      <c r="CG350" s="63">
        <f>BA353</f>
        <v>7.135653527979111E-4</v>
      </c>
      <c r="CH350" s="63">
        <f>BG353</f>
        <v>4.7190608643707971E-5</v>
      </c>
      <c r="CI350" s="63">
        <f>BM353</f>
        <v>7.1308391521860431E-12</v>
      </c>
      <c r="CJ350" s="63">
        <f>BS353</f>
        <v>0.12329118592730039</v>
      </c>
      <c r="CK350" s="64">
        <f>SUM(CC350:CJ350)</f>
        <v>0.1240634770666528</v>
      </c>
      <c r="CL350" s="36"/>
    </row>
    <row r="351" spans="2:90" x14ac:dyDescent="0.65">
      <c r="B351" s="45">
        <v>44205</v>
      </c>
      <c r="C351" s="39">
        <f t="shared" si="89"/>
        <v>7855</v>
      </c>
      <c r="D351" s="47">
        <v>273154</v>
      </c>
      <c r="E351" s="52">
        <f t="shared" si="90"/>
        <v>5.1022222687119839E-2</v>
      </c>
      <c r="F351" s="39">
        <f t="shared" si="91"/>
        <v>65073</v>
      </c>
      <c r="G351" s="47">
        <v>5353628</v>
      </c>
      <c r="H351" s="47">
        <f t="shared" si="92"/>
        <v>75</v>
      </c>
      <c r="I351" s="47">
        <v>3932</v>
      </c>
      <c r="J351" s="53">
        <f t="shared" si="93"/>
        <v>1.4394810253556602E-2</v>
      </c>
      <c r="Y351" s="48"/>
      <c r="Z351" s="51">
        <f>Z350+$AA$41</f>
        <v>277.20000000000061</v>
      </c>
      <c r="AA351" s="25">
        <f>AA350+AB351*$AA$41</f>
        <v>18.138706446752369</v>
      </c>
      <c r="AB351" s="26">
        <f>-$AC$35*AA350*AC350</f>
        <v>-9.4416071709325566E-24</v>
      </c>
      <c r="AC351" s="25">
        <f>AC350+AD351*$AA$41</f>
        <v>2.8207903348262721E-23</v>
      </c>
      <c r="AD351" s="27">
        <f>$AC$35*AA350*AC350-$AC$36*AC350</f>
        <v>-7.2151169651999107E-24</v>
      </c>
      <c r="AE351" s="33"/>
      <c r="AF351" s="51">
        <f>AF350+$AG$41</f>
        <v>113.96000000000042</v>
      </c>
      <c r="AG351" s="80">
        <f>AG350+AH351*$AG$41</f>
        <v>6.9270656464582938</v>
      </c>
      <c r="AH351" s="26">
        <f>-$AI$35*AG350*AI350</f>
        <v>-8.0208059552314215E-12</v>
      </c>
      <c r="AI351" s="25">
        <f>AI350+AJ351*$AG$41</f>
        <v>4.851703246077189E-11</v>
      </c>
      <c r="AJ351" s="27">
        <f>$AI$35*AG350*AI350-$AI$36*AI350</f>
        <v>-1.7893958723316021E-11</v>
      </c>
      <c r="AK351" s="30"/>
      <c r="AL351" s="51">
        <f>AL350+$AM$41</f>
        <v>154</v>
      </c>
      <c r="AM351" s="25">
        <f>AM350+AN351*$AM$41</f>
        <v>29.289003246126004</v>
      </c>
      <c r="AN351" s="26">
        <f>-$AO$35*AM350*AO350</f>
        <v>-4.3432099903248531E-7</v>
      </c>
      <c r="AO351" s="25">
        <f>AO350+AP351*$AM$41</f>
        <v>7.5264522072262914E-7</v>
      </c>
      <c r="AP351" s="27">
        <f>$AO$35*AM350*AO350-$AO$36*AO350</f>
        <v>-1.423548545743924E-7</v>
      </c>
      <c r="AQ351" s="5"/>
      <c r="AR351" s="51">
        <f>AR350+$AS$41</f>
        <v>73.919999999999959</v>
      </c>
      <c r="AS351" s="25">
        <f>AS350+AT351*$AS$41</f>
        <v>3.0403713190350881</v>
      </c>
      <c r="AT351" s="26">
        <f>-$AU$35*AS350*AU350</f>
        <v>-1.1404792343817006E-6</v>
      </c>
      <c r="AU351" s="25">
        <f>AU350+AV351*$AS$41</f>
        <v>1.3142934933244774E-5</v>
      </c>
      <c r="AV351" s="27">
        <f>$AU$35*AS350*AU350-$AU$36*AU350</f>
        <v>-5.3518402304691129E-6</v>
      </c>
      <c r="AW351" s="30"/>
      <c r="AX351" s="19">
        <f>AX350+$AS$41</f>
        <v>73.919999999999959</v>
      </c>
      <c r="AY351" s="25">
        <f>AY350+AZ351*$AY$41</f>
        <v>1.3138707348202593E-3</v>
      </c>
      <c r="AZ351" s="26">
        <f>-$BA$35*AY350*BA350</f>
        <v>-8.4460973095441051E-8</v>
      </c>
      <c r="BA351" s="25">
        <f>BA350+BB351*$AY$41</f>
        <v>8.2855599663123438E-4</v>
      </c>
      <c r="BB351" s="27">
        <f>$BA$35*AY350*BA350-$BA$36*BA350</f>
        <v>-3.5704519146486892E-4</v>
      </c>
      <c r="BC351" s="36"/>
      <c r="BD351" s="19">
        <f>BD350+$BE$41</f>
        <v>61.600000000000335</v>
      </c>
      <c r="BE351" s="25">
        <f>BE350+BF351*$BE$41</f>
        <v>0.5733102606755599</v>
      </c>
      <c r="BF351" s="26">
        <f>-$BG$35*BE350*BG350</f>
        <v>-2.1719103837522665E-6</v>
      </c>
      <c r="BG351" s="25">
        <f>BG350+BH351*$BE$41</f>
        <v>6.1469157492009184E-5</v>
      </c>
      <c r="BH351" s="27">
        <f>$BG$35*BE350*BG350-$BG$36*BG350</f>
        <v>-4.342878389201575E-5</v>
      </c>
      <c r="BI351" s="74"/>
      <c r="BJ351" s="19">
        <f>BJ350+$BK$41</f>
        <v>141.67999999999947</v>
      </c>
      <c r="BK351" s="25">
        <f>BK350+BL351*$BK$41</f>
        <v>1.2027122100124286</v>
      </c>
      <c r="BL351" s="26">
        <f>-$BM$35*BK350*BM350</f>
        <v>-9.6857860443373705E-13</v>
      </c>
      <c r="BM351" s="25">
        <f>BM350+BN351*$BK$41</f>
        <v>1.3574276064658905E-11</v>
      </c>
      <c r="BN351" s="27">
        <f>$BM$35*BK350*BM350-$BM$36*BM350</f>
        <v>-1.1204994062189088E-11</v>
      </c>
      <c r="BO351" s="74"/>
      <c r="BP351" s="19">
        <f>BP350+$BK$41</f>
        <v>141.67999999999947</v>
      </c>
      <c r="BQ351" s="25">
        <f>BQ350+BR351*$BQ$41</f>
        <v>0.78351114805133282</v>
      </c>
      <c r="BR351" s="26">
        <f>-$BS$35*BQ350*BS350</f>
        <v>-6.1856766015940231E-3</v>
      </c>
      <c r="BS351" s="25">
        <f>BS350+BT351*$BQ$41</f>
        <v>0.13978517483744848</v>
      </c>
      <c r="BT351" s="27">
        <f>$BS$35*BQ350*BS350-$BS$36*BS350</f>
        <v>-9.0561162612564153E-2</v>
      </c>
      <c r="BU351" s="100"/>
      <c r="BV351" s="19">
        <f>BV350+$BK$41</f>
        <v>141.67999999999947</v>
      </c>
      <c r="BW351" s="25">
        <f>BW350+BX351*$BQ$41</f>
        <v>0.78351114805133282</v>
      </c>
      <c r="BX351" s="26">
        <f>-$BS$35*BW350*BY350</f>
        <v>-6.1856766015940231E-3</v>
      </c>
      <c r="BY351" s="25">
        <f>BY350+BZ351*$BQ$41</f>
        <v>0.13978517483744848</v>
      </c>
      <c r="BZ351" s="27">
        <f>$BS$35*BW350*BY350-$BS$36*BY350</f>
        <v>-9.0561162612564153E-2</v>
      </c>
      <c r="CA351" s="33"/>
      <c r="CB351" s="21">
        <f>CB350+$AA$41</f>
        <v>277.20000000000061</v>
      </c>
      <c r="CC351" s="64">
        <f>AC354</f>
        <v>1.5150890528991512E-23</v>
      </c>
      <c r="CD351" s="64">
        <f>AI354</f>
        <v>3.305435468397277E-11</v>
      </c>
      <c r="CE351" s="64">
        <f>AO354</f>
        <v>5.7393147982238881E-7</v>
      </c>
      <c r="CF351" s="25">
        <f>AU354</f>
        <v>9.9359025329261453E-6</v>
      </c>
      <c r="CG351" s="63">
        <f>BA354</f>
        <v>6.622007975678522E-4</v>
      </c>
      <c r="CH351" s="63">
        <f>BG354</f>
        <v>4.1348021645632143E-5</v>
      </c>
      <c r="CI351" s="63">
        <f>BM354</f>
        <v>5.1683583955922008E-12</v>
      </c>
      <c r="CJ351" s="63">
        <f>BS354</f>
        <v>0.11578850367186841</v>
      </c>
      <c r="CK351" s="64">
        <f>SUM(CC351:CJ351)</f>
        <v>0.11650256236331735</v>
      </c>
      <c r="CL351" s="75">
        <f>P115</f>
        <v>44564</v>
      </c>
    </row>
    <row r="352" spans="2:90" x14ac:dyDescent="0.65">
      <c r="B352" s="45">
        <v>44206</v>
      </c>
      <c r="C352" s="39">
        <f t="shared" si="89"/>
        <v>7621</v>
      </c>
      <c r="D352" s="47">
        <v>280775</v>
      </c>
      <c r="E352" s="52">
        <f t="shared" si="90"/>
        <v>5.208230924732507E-2</v>
      </c>
      <c r="F352" s="39">
        <f t="shared" si="91"/>
        <v>37358</v>
      </c>
      <c r="G352" s="47">
        <v>5390986</v>
      </c>
      <c r="H352" s="47">
        <f t="shared" si="92"/>
        <v>64</v>
      </c>
      <c r="I352" s="47">
        <v>3996</v>
      </c>
      <c r="J352" s="53">
        <f t="shared" si="93"/>
        <v>1.4232036328020658E-2</v>
      </c>
      <c r="Y352" s="48"/>
      <c r="Z352" s="51">
        <f>Z351+$AA$41</f>
        <v>278.10000000000059</v>
      </c>
      <c r="AA352" s="25">
        <f>AA351+AB352*$AA$41</f>
        <v>18.138706446752369</v>
      </c>
      <c r="AB352" s="26">
        <f>-$AC$35*AA351*AC351</f>
        <v>-7.6748231746875112E-24</v>
      </c>
      <c r="AC352" s="25">
        <f>AC351+AD352*$AA$41</f>
        <v>2.2929429959031985E-23</v>
      </c>
      <c r="AD352" s="27">
        <f>$AC$35*AA351*AC351-$AC$36*AC351</f>
        <v>-5.8649704324785953E-24</v>
      </c>
      <c r="AE352" s="33"/>
      <c r="AF352" s="51">
        <f>AF351+$AG$41</f>
        <v>114.33000000000042</v>
      </c>
      <c r="AG352" s="80">
        <f>AG351+AH352*$AG$41</f>
        <v>6.9270656464556826</v>
      </c>
      <c r="AH352" s="26">
        <f>-$AI$35*AG351*AI351</f>
        <v>-7.0576940453694117E-12</v>
      </c>
      <c r="AI352" s="25">
        <f>AI351+AJ352*$AG$41</f>
        <v>4.2691267312630338E-11</v>
      </c>
      <c r="AJ352" s="27">
        <f>$AI$35*AG351*AI351-$AI$36*AI351</f>
        <v>-1.5745311211193374E-11</v>
      </c>
      <c r="AK352" s="30"/>
      <c r="AL352" s="51">
        <f>AL351+$AM$41</f>
        <v>154.5</v>
      </c>
      <c r="AM352" s="25">
        <f>AM351+AN352*$AM$41</f>
        <v>29.289003047727949</v>
      </c>
      <c r="AN352" s="26">
        <f>-$AO$35*AM351*AO351</f>
        <v>-3.967961096326735E-7</v>
      </c>
      <c r="AO352" s="25">
        <f>AO351+AP352*$AM$41</f>
        <v>6.8761744828604575E-7</v>
      </c>
      <c r="AP352" s="27">
        <f>$AO$35*AM351*AO351-$AO$36*AO351</f>
        <v>-1.300555448731669E-7</v>
      </c>
      <c r="AQ352" s="5"/>
      <c r="AR352" s="51">
        <f>AR351+$AS$41</f>
        <v>74.159999999999954</v>
      </c>
      <c r="AS352" s="25">
        <f>AS351+AT352*$AS$41</f>
        <v>3.0403710696884167</v>
      </c>
      <c r="AT352" s="26">
        <f>-$AU$35*AS351*AU351</f>
        <v>-1.0389444628935256E-6</v>
      </c>
      <c r="AU352" s="25">
        <f>AU351+AV352*$AS$41</f>
        <v>1.1972844631548784E-5</v>
      </c>
      <c r="AV352" s="27">
        <f>$AU$35*AS351*AU351-$AU$36*AU351</f>
        <v>-4.8753762570666231E-6</v>
      </c>
      <c r="AW352" s="30"/>
      <c r="AX352" s="19">
        <f>AX351+$AS$41</f>
        <v>74.159999999999954</v>
      </c>
      <c r="AY352" s="25">
        <f>AY351+AZ352*$AY$41</f>
        <v>1.3138566263636885E-3</v>
      </c>
      <c r="AZ352" s="26">
        <f>-$BA$35*AY351*BA351</f>
        <v>-7.8380314281620077E-8</v>
      </c>
      <c r="BA352" s="25">
        <f>BA351+BB352*$AY$41</f>
        <v>7.6891407333035621E-4</v>
      </c>
      <c r="BB352" s="27">
        <f>$BA$35*AY351*BA351-$BA$36*BA351</f>
        <v>-3.3134401833821215E-4</v>
      </c>
      <c r="BC352" s="36"/>
      <c r="BD352" s="19">
        <f>BD351+$BE$41</f>
        <v>61.800000000000338</v>
      </c>
      <c r="BE352" s="25">
        <f>BE351+BF352*$BE$41</f>
        <v>0.57330988007385386</v>
      </c>
      <c r="BF352" s="26">
        <f>-$BG$35*BE351*BG351</f>
        <v>-1.9030085300835448E-6</v>
      </c>
      <c r="BG352" s="25">
        <f>BG351+BH352*$BE$41</f>
        <v>5.3858768724064694E-5</v>
      </c>
      <c r="BH352" s="27">
        <f>$BG$35*BE351*BG351-$BG$36*BG351</f>
        <v>-3.8051943839722428E-5</v>
      </c>
      <c r="BI352" s="74"/>
      <c r="BJ352" s="19">
        <f>BJ351+$BK$41</f>
        <v>142.13999999999947</v>
      </c>
      <c r="BK352" s="25">
        <f>BK351+BL352*$BK$41</f>
        <v>1.2027122100121057</v>
      </c>
      <c r="BL352" s="26">
        <f>-$BM$35*BK351*BM351</f>
        <v>-7.02015745296923E-13</v>
      </c>
      <c r="BM352" s="25">
        <f>BM351+BN352*$BK$41</f>
        <v>9.8384947641624763E-12</v>
      </c>
      <c r="BN352" s="27">
        <f>$BM$35*BK351*BM351-$BM$36*BM351</f>
        <v>-8.1212636967313661E-12</v>
      </c>
      <c r="BO352" s="74"/>
      <c r="BP352" s="19">
        <f>BP351+$BK$41</f>
        <v>142.13999999999947</v>
      </c>
      <c r="BQ352" s="25">
        <f>BQ351+BR352*$BQ$41</f>
        <v>0.78293067486440038</v>
      </c>
      <c r="BR352" s="26">
        <f>-$BS$35*BQ351*BS351</f>
        <v>-5.8047318693246136E-3</v>
      </c>
      <c r="BS352" s="25">
        <f>BS351+BT352*$BQ$41</f>
        <v>0.13127961165994678</v>
      </c>
      <c r="BT352" s="27">
        <f>$BS$35*BQ351*BS351-$BS$36*BS351</f>
        <v>-8.5055631775016904E-2</v>
      </c>
      <c r="BU352" s="100"/>
      <c r="BV352" s="19">
        <f>BV351+$BK$41</f>
        <v>142.13999999999947</v>
      </c>
      <c r="BW352" s="25">
        <f>BW351+BX352*$BQ$41</f>
        <v>0.78293067486440038</v>
      </c>
      <c r="BX352" s="26">
        <f>-$BS$35*BW351*BY351</f>
        <v>-5.8047318693246136E-3</v>
      </c>
      <c r="BY352" s="25">
        <f>BY351+BZ352*$BQ$41</f>
        <v>0.13127961165994678</v>
      </c>
      <c r="BZ352" s="27">
        <f>$BS$35*BW351*BY351-$BS$36*BY351</f>
        <v>-8.5055631775016904E-2</v>
      </c>
      <c r="CA352" s="33"/>
      <c r="CB352" s="21">
        <f>CB351+$AA$41</f>
        <v>278.10000000000059</v>
      </c>
      <c r="CC352" s="64">
        <f>AC355</f>
        <v>1.2315742822582658E-23</v>
      </c>
      <c r="CD352" s="64">
        <f>AI355</f>
        <v>2.9085296855302335E-11</v>
      </c>
      <c r="CE352" s="64">
        <f>AO355</f>
        <v>5.2434438784826895E-7</v>
      </c>
      <c r="CF352" s="25">
        <f>AU355</f>
        <v>9.0513281354786585E-6</v>
      </c>
      <c r="CG352" s="63">
        <f>BA355</f>
        <v>6.1453361560462902E-4</v>
      </c>
      <c r="CH352" s="63">
        <f>BG355</f>
        <v>3.6228795029074983E-5</v>
      </c>
      <c r="CI352" s="63">
        <f>BM355</f>
        <v>3.7459726597674569E-12</v>
      </c>
      <c r="CJ352" s="63">
        <f>BS355</f>
        <v>0.1087420710598738</v>
      </c>
      <c r="CK352" s="64">
        <f>SUM(CC352:CJ352)</f>
        <v>0.10940240917586209</v>
      </c>
      <c r="CL352" s="36"/>
    </row>
    <row r="353" spans="2:90" x14ac:dyDescent="0.65">
      <c r="B353" s="45">
        <v>44207</v>
      </c>
      <c r="C353" s="39">
        <f t="shared" ref="C353:C416" si="94">IF(D353="","",D353-D352)</f>
        <v>5977</v>
      </c>
      <c r="D353" s="47">
        <v>286752</v>
      </c>
      <c r="E353" s="52">
        <f t="shared" ref="E353:E376" si="95">IF(D353="","",D353/G353)</f>
        <v>5.2915196400278572E-2</v>
      </c>
      <c r="F353" s="39">
        <f t="shared" ref="F353:F416" si="96">IF(G353="","",G353-G352)</f>
        <v>28100</v>
      </c>
      <c r="G353" s="47">
        <v>5419086</v>
      </c>
      <c r="H353" s="47">
        <f t="shared" ref="H353:H416" si="97">IF(I353="","",I353-I352)</f>
        <v>48</v>
      </c>
      <c r="I353" s="47">
        <v>4044</v>
      </c>
      <c r="J353" s="53">
        <f t="shared" ref="J353:J376" si="98">IF(D353="","",I353/D353)</f>
        <v>1.4102778707733512E-2</v>
      </c>
      <c r="Y353" s="48"/>
      <c r="Z353" s="51">
        <f>Z352+$AA$41</f>
        <v>279.00000000000057</v>
      </c>
      <c r="AA353" s="25">
        <f>AA352+AB353*$AA$41</f>
        <v>18.138706446752369</v>
      </c>
      <c r="AB353" s="26">
        <f>-$AC$35*AA352*AC352</f>
        <v>-6.2386529852737557E-24</v>
      </c>
      <c r="AC353" s="25">
        <f>AC352+AD353*$AA$41</f>
        <v>1.8638703903476549E-23</v>
      </c>
      <c r="AD353" s="27">
        <f>$AC$35*AA352*AC352-$AC$36*AC352</f>
        <v>-4.7674733950615961E-24</v>
      </c>
      <c r="AE353" s="33"/>
      <c r="AF353" s="51">
        <f>AF352+$AG$41</f>
        <v>114.70000000000043</v>
      </c>
      <c r="AG353" s="80">
        <f>AG352+AH353*$AG$41</f>
        <v>6.9270656464533849</v>
      </c>
      <c r="AH353" s="26">
        <f>-$AI$35*AG352*AI352</f>
        <v>-6.210229435304539E-12</v>
      </c>
      <c r="AI353" s="25">
        <f>AI352+AJ353*$AG$41</f>
        <v>3.7565040818026604E-11</v>
      </c>
      <c r="AJ353" s="27">
        <f>$AI$35*AG352*AI352-$AI$36*AI352</f>
        <v>-1.385466620163172E-11</v>
      </c>
      <c r="AK353" s="30"/>
      <c r="AL353" s="51">
        <f>AL352+$AM$41</f>
        <v>155</v>
      </c>
      <c r="AM353" s="25">
        <f>AM352+AN353*$AM$41</f>
        <v>29.289002866471282</v>
      </c>
      <c r="AN353" s="26">
        <f>-$AO$35*AM352*AO352</f>
        <v>-3.6251333169337629E-7</v>
      </c>
      <c r="AO353" s="25">
        <f>AO352+AP353*$AM$41</f>
        <v>6.2820800723261791E-7</v>
      </c>
      <c r="AP353" s="27">
        <f>$AO$35*AM352*AO352-$AO$36*AO352</f>
        <v>-1.1881888210685566E-7</v>
      </c>
      <c r="AQ353" s="5"/>
      <c r="AR353" s="51">
        <f>AR352+$AS$41</f>
        <v>74.399999999999949</v>
      </c>
      <c r="AS353" s="25">
        <f>AS352+AT353*$AS$41</f>
        <v>3.0403708425406206</v>
      </c>
      <c r="AT353" s="26">
        <f>-$AU$35*AS352*AU352</f>
        <v>-9.4644915143051492E-7</v>
      </c>
      <c r="AU353" s="25">
        <f>AU352+AV353*$AS$41</f>
        <v>1.0906925207684839E-5</v>
      </c>
      <c r="AV353" s="27">
        <f>$AU$35*AS352*AU352-$AU$36*AU352</f>
        <v>-4.4413309327664379E-6</v>
      </c>
      <c r="AW353" s="30"/>
      <c r="AX353" s="19">
        <f>AX352+$AS$41</f>
        <v>74.399999999999949</v>
      </c>
      <c r="AY353" s="25">
        <f>AY352+AZ353*$AY$41</f>
        <v>1.313843533616348E-3</v>
      </c>
      <c r="AZ353" s="26">
        <f>-$BA$35*AY352*BA352</f>
        <v>-7.2737485225155622E-8</v>
      </c>
      <c r="BA353" s="25">
        <f>BA352+BB353*$AY$41</f>
        <v>7.135653527979111E-4</v>
      </c>
      <c r="BB353" s="27">
        <f>$BA$35*AY352*BA352-$BA$36*BA352</f>
        <v>-3.0749289184691731E-4</v>
      </c>
      <c r="BC353" s="36"/>
      <c r="BD353" s="19">
        <f>BD352+$BE$41</f>
        <v>62.000000000000341</v>
      </c>
      <c r="BE353" s="25">
        <f>BE352+BF353*$BE$41</f>
        <v>0.57330954659400013</v>
      </c>
      <c r="BF353" s="26">
        <f>-$BG$35*BE352*BG352</f>
        <v>-1.6673992688584239E-6</v>
      </c>
      <c r="BG353" s="25">
        <f>BG352+BH353*$BE$41</f>
        <v>4.7190608643707971E-5</v>
      </c>
      <c r="BH353" s="27">
        <f>$BG$35*BE352*BG352-$BG$36*BG352</f>
        <v>-3.3340800401783632E-5</v>
      </c>
      <c r="BI353" s="74"/>
      <c r="BJ353" s="19">
        <f>BJ352+$BK$41</f>
        <v>142.59999999999948</v>
      </c>
      <c r="BK353" s="25">
        <f>BK352+BL353*$BK$41</f>
        <v>1.2027122100118717</v>
      </c>
      <c r="BL353" s="26">
        <f>-$BM$35*BK352*BM352</f>
        <v>-5.0881374458293036E-13</v>
      </c>
      <c r="BM353" s="25">
        <f>BM352+BN353*$BK$41</f>
        <v>7.1308391521860431E-12</v>
      </c>
      <c r="BN353" s="27">
        <f>$BM$35*BK352*BM352-$BM$36*BM352</f>
        <v>-5.8862078521226797E-12</v>
      </c>
      <c r="BO353" s="74"/>
      <c r="BP353" s="19">
        <f>BP352+$BK$41</f>
        <v>142.59999999999948</v>
      </c>
      <c r="BQ353" s="25">
        <f>BQ352+BR353*$BQ$41</f>
        <v>0.78238592583915023</v>
      </c>
      <c r="BR353" s="26">
        <f>-$BS$35*BQ352*BS352</f>
        <v>-5.4474902525015025E-3</v>
      </c>
      <c r="BS353" s="25">
        <f>BS352+BT353*$BQ$41</f>
        <v>0.12329118592730039</v>
      </c>
      <c r="BT353" s="27">
        <f>$BS$35*BQ352*BS352-$BS$36*BS352</f>
        <v>-7.9884257326463912E-2</v>
      </c>
      <c r="BU353" s="100"/>
      <c r="BV353" s="19">
        <f>BV352+$BK$41</f>
        <v>142.59999999999948</v>
      </c>
      <c r="BW353" s="25">
        <f>BW352+BX353*$BQ$41</f>
        <v>0.78238592583915023</v>
      </c>
      <c r="BX353" s="26">
        <f>-$BS$35*BW352*BY352</f>
        <v>-5.4474902525015025E-3</v>
      </c>
      <c r="BY353" s="25">
        <f>BY352+BZ353*$BQ$41</f>
        <v>0.12329118592730039</v>
      </c>
      <c r="BZ353" s="27">
        <f>$BS$35*BW352*BY352-$BS$36*BY352</f>
        <v>-7.9884257326463912E-2</v>
      </c>
      <c r="CA353" s="33"/>
      <c r="CB353" s="21">
        <f>CB352+$AA$41</f>
        <v>279.00000000000057</v>
      </c>
      <c r="CC353" s="64">
        <f>AC356</f>
        <v>1.0011129113616029E-23</v>
      </c>
      <c r="CD353" s="64">
        <f>AI356</f>
        <v>2.5592830392517959E-11</v>
      </c>
      <c r="CE353" s="64">
        <f>AO356</f>
        <v>4.7904156911431674E-7</v>
      </c>
      <c r="CF353" s="25">
        <f>AU356</f>
        <v>8.2455056940051692E-6</v>
      </c>
      <c r="CG353" s="63">
        <f>BA356</f>
        <v>5.7029765901170663E-4</v>
      </c>
      <c r="CH353" s="63">
        <f>BG356</f>
        <v>3.1743370852556296E-5</v>
      </c>
      <c r="CI353" s="63">
        <f>BM356</f>
        <v>2.715042203670045E-12</v>
      </c>
      <c r="CJ353" s="63">
        <f>BS356</f>
        <v>0.10212418006706797</v>
      </c>
      <c r="CK353" s="64">
        <f>SUM(CC353:CJ353)</f>
        <v>0.10273494567250323</v>
      </c>
      <c r="CL353" s="36"/>
    </row>
    <row r="354" spans="2:90" x14ac:dyDescent="0.65">
      <c r="B354" s="45">
        <v>44208</v>
      </c>
      <c r="C354" s="39">
        <f t="shared" si="94"/>
        <v>5460</v>
      </c>
      <c r="D354" s="47">
        <v>292212</v>
      </c>
      <c r="E354" s="52">
        <f t="shared" si="95"/>
        <v>5.3692592214893843E-2</v>
      </c>
      <c r="F354" s="39">
        <f t="shared" si="96"/>
        <v>23229</v>
      </c>
      <c r="G354" s="47">
        <v>5442315</v>
      </c>
      <c r="H354" s="47">
        <f t="shared" si="97"/>
        <v>50</v>
      </c>
      <c r="I354" s="47">
        <v>4094</v>
      </c>
      <c r="J354" s="53">
        <f t="shared" si="98"/>
        <v>1.401037602836297E-2</v>
      </c>
      <c r="Y354" s="48"/>
      <c r="Z354" s="51">
        <f>Z353+$AA$41</f>
        <v>279.90000000000055</v>
      </c>
      <c r="AA354" s="25">
        <f>AA353+AB354*$AA$41</f>
        <v>18.138706446752369</v>
      </c>
      <c r="AB354" s="26">
        <f>-$AC$35*AA353*AC353</f>
        <v>-5.071229679796479E-24</v>
      </c>
      <c r="AC354" s="25">
        <f>AC353+AD354*$AA$41</f>
        <v>1.5150890528991512E-23</v>
      </c>
      <c r="AD354" s="27">
        <f>$AC$35*AA353*AC353-$AC$36*AC353</f>
        <v>-3.8753481938722635E-24</v>
      </c>
      <c r="AE354" s="33"/>
      <c r="AF354" s="51">
        <f>AF353+$AG$41</f>
        <v>115.07000000000043</v>
      </c>
      <c r="AG354" s="80">
        <f>AG353+AH354*$AG$41</f>
        <v>6.9270656464513634</v>
      </c>
      <c r="AH354" s="26">
        <f>-$AI$35*AG353*AI353</f>
        <v>-5.464525578921596E-12</v>
      </c>
      <c r="AI354" s="25">
        <f>AI353+AJ354*$AG$41</f>
        <v>3.305435468397277E-11</v>
      </c>
      <c r="AJ354" s="27">
        <f>$AI$35*AG353*AI353-$AI$36*AI353</f>
        <v>-1.2191043605550907E-11</v>
      </c>
      <c r="AK354" s="30"/>
      <c r="AL354" s="51">
        <f>AL353+$AM$41</f>
        <v>155.5</v>
      </c>
      <c r="AM354" s="25">
        <f>AM353+AN354*$AM$41</f>
        <v>29.289002700875006</v>
      </c>
      <c r="AN354" s="26">
        <f>-$AO$35*AM353*AO353</f>
        <v>-3.3119255024237443E-7</v>
      </c>
      <c r="AO354" s="25">
        <f>AO353+AP354*$AM$41</f>
        <v>5.7393147982238881E-7</v>
      </c>
      <c r="AP354" s="27">
        <f>$AO$35*AM353*AO353-$AO$36*AO353</f>
        <v>-1.085530548204581E-7</v>
      </c>
      <c r="AQ354" s="5"/>
      <c r="AR354" s="51">
        <f>AR353+$AS$41</f>
        <v>74.639999999999944</v>
      </c>
      <c r="AS354" s="25">
        <f>AS353+AT354*$AS$41</f>
        <v>3.040370635615373</v>
      </c>
      <c r="AT354" s="26">
        <f>-$AU$35*AS353*AU353</f>
        <v>-8.6218853196362352E-7</v>
      </c>
      <c r="AU354" s="25">
        <f>AU353+AV354*$AS$41</f>
        <v>9.9359025329261453E-6</v>
      </c>
      <c r="AV354" s="27">
        <f>$AU$35*AS353*AU353-$AU$36*AU353</f>
        <v>-4.0459278114945544E-6</v>
      </c>
      <c r="AW354" s="30"/>
      <c r="AX354" s="19">
        <f>AX353+$AS$41</f>
        <v>74.639999999999944</v>
      </c>
      <c r="AY354" s="25">
        <f>AY353+AZ354*$AY$41</f>
        <v>1.3138313834449573E-3</v>
      </c>
      <c r="AZ354" s="26">
        <f>-$BA$35*AY353*BA353</f>
        <v>-6.7500952170206653E-8</v>
      </c>
      <c r="BA354" s="25">
        <f>BA353+BB354*$AY$41</f>
        <v>6.622007975678522E-4</v>
      </c>
      <c r="BB354" s="27">
        <f>$BA$35*AY353*BA353-$BA$36*BA353</f>
        <v>-2.8535864016699422E-4</v>
      </c>
      <c r="BC354" s="36"/>
      <c r="BD354" s="19">
        <f>BD353+$BE$41</f>
        <v>62.200000000000344</v>
      </c>
      <c r="BE354" s="25">
        <f>BE353+BF354*$BE$41</f>
        <v>0.57330925440187452</v>
      </c>
      <c r="BF354" s="26">
        <f>-$BG$35*BE353*BG353</f>
        <v>-1.4609606280310325E-6</v>
      </c>
      <c r="BG354" s="25">
        <f>BG353+BH354*$BE$41</f>
        <v>4.1348021645632143E-5</v>
      </c>
      <c r="BH354" s="27">
        <f>$BG$35*BE353*BG353-$BG$36*BG353</f>
        <v>-2.9212934990379148E-5</v>
      </c>
      <c r="BI354" s="74"/>
      <c r="BJ354" s="19">
        <f>BJ353+$BK$41</f>
        <v>143.05999999999949</v>
      </c>
      <c r="BK354" s="25">
        <f>BK353+BL354*$BK$41</f>
        <v>1.202712210011702</v>
      </c>
      <c r="BL354" s="26">
        <f>-$BM$35*BK353*BM353</f>
        <v>-3.6878293458648883E-13</v>
      </c>
      <c r="BM354" s="25">
        <f>BM353+BN354*$BK$41</f>
        <v>5.1683583955922008E-12</v>
      </c>
      <c r="BN354" s="27">
        <f>$BM$35*BK353*BM353-$BM$36*BM353</f>
        <v>-4.2662625143344393E-12</v>
      </c>
      <c r="BO354" s="74"/>
      <c r="BP354" s="19">
        <f>BP353+$BK$41</f>
        <v>143.05999999999949</v>
      </c>
      <c r="BQ354" s="25">
        <f>BQ353+BR354*$BQ$41</f>
        <v>0.78187468100930768</v>
      </c>
      <c r="BR354" s="26">
        <f>-$BS$35*BQ353*BS353</f>
        <v>-5.1124482984254991E-3</v>
      </c>
      <c r="BS354" s="25">
        <f>BS353+BT354*$BQ$41</f>
        <v>0.11578850367186841</v>
      </c>
      <c r="BT354" s="27">
        <f>$BS$35*BQ353*BS353-$BS$36*BS353</f>
        <v>-7.502682255431975E-2</v>
      </c>
      <c r="BU354" s="100"/>
      <c r="BV354" s="19">
        <f>BV353+$BK$41</f>
        <v>143.05999999999949</v>
      </c>
      <c r="BW354" s="25">
        <f>BW353+BX354*$BQ$41</f>
        <v>0.78187468100930768</v>
      </c>
      <c r="BX354" s="26">
        <f>-$BS$35*BW353*BY353</f>
        <v>-5.1124482984254991E-3</v>
      </c>
      <c r="BY354" s="25">
        <f>BY353+BZ354*$BQ$41</f>
        <v>0.11578850367186841</v>
      </c>
      <c r="BZ354" s="27">
        <f>$BS$35*BW353*BY353-$BS$36*BY353</f>
        <v>-7.502682255431975E-2</v>
      </c>
      <c r="CA354" s="33"/>
      <c r="CB354" s="21">
        <f>CB353+$AA$41</f>
        <v>279.90000000000055</v>
      </c>
      <c r="CC354" s="64">
        <f>AC357</f>
        <v>8.13777192113154E-24</v>
      </c>
      <c r="CD354" s="64">
        <f>AI357</f>
        <v>2.2519727777190444E-11</v>
      </c>
      <c r="CE354" s="64">
        <f>AO357</f>
        <v>4.3765286698072002E-7</v>
      </c>
      <c r="CF354" s="25">
        <f>AU357</f>
        <v>7.5114240752585788E-6</v>
      </c>
      <c r="CG354" s="63">
        <f>BA357</f>
        <v>5.2924593800569972E-4</v>
      </c>
      <c r="CH354" s="63">
        <f>BG357</f>
        <v>2.7813279174428725E-5</v>
      </c>
      <c r="CI354" s="63">
        <f>BM357</f>
        <v>1.9678344817837198E-12</v>
      </c>
      <c r="CJ354" s="63">
        <f>BS357</f>
        <v>9.5908800950772838E-2</v>
      </c>
      <c r="CK354" s="64">
        <f>SUM(CC354:CJ354)</f>
        <v>9.6473809269382774E-2</v>
      </c>
      <c r="CL354" s="75">
        <f>P116</f>
        <v>44571</v>
      </c>
    </row>
    <row r="355" spans="2:90" x14ac:dyDescent="0.65">
      <c r="B355" s="45">
        <v>44209</v>
      </c>
      <c r="C355" s="39">
        <f t="shared" si="94"/>
        <v>5103</v>
      </c>
      <c r="D355" s="47">
        <v>297315</v>
      </c>
      <c r="E355" s="52">
        <f t="shared" si="95"/>
        <v>5.375132993027866E-2</v>
      </c>
      <c r="F355" s="39">
        <f t="shared" si="96"/>
        <v>88990</v>
      </c>
      <c r="G355" s="47">
        <v>5531305</v>
      </c>
      <c r="H355" s="47">
        <f t="shared" si="97"/>
        <v>51</v>
      </c>
      <c r="I355" s="47">
        <v>4145</v>
      </c>
      <c r="J355" s="53">
        <f t="shared" si="98"/>
        <v>1.3941442577737417E-2</v>
      </c>
      <c r="Y355" s="48"/>
      <c r="Z355" s="51">
        <f>Z354+$AA$41</f>
        <v>280.80000000000052</v>
      </c>
      <c r="AA355" s="25">
        <f>AA354+AB355*$AA$41</f>
        <v>18.138706446752369</v>
      </c>
      <c r="AB355" s="26">
        <f>-$AC$35*AA354*AC354</f>
        <v>-4.122263335683866E-24</v>
      </c>
      <c r="AC355" s="25">
        <f>AC354+AD355*$AA$41</f>
        <v>1.2315742822582658E-23</v>
      </c>
      <c r="AD355" s="27">
        <f>$AC$35*AA354*AC354-$AC$36*AC354</f>
        <v>-3.1501641182320588E-24</v>
      </c>
      <c r="AE355" s="33"/>
      <c r="AF355" s="51">
        <f>AF354+$AG$41</f>
        <v>115.44000000000044</v>
      </c>
      <c r="AG355" s="80">
        <f>AG354+AH355*$AG$41</f>
        <v>6.9270656464495843</v>
      </c>
      <c r="AH355" s="26">
        <f>-$AI$35*AG354*AI354</f>
        <v>-4.8083633807362967E-12</v>
      </c>
      <c r="AI355" s="25">
        <f>AI354+AJ355*$AG$41</f>
        <v>2.9085296855302335E-11</v>
      </c>
      <c r="AJ355" s="27">
        <f>$AI$35*AG354*AI354-$AI$36*AI354</f>
        <v>-1.0727183320730905E-11</v>
      </c>
      <c r="AK355" s="30"/>
      <c r="AL355" s="51">
        <f>AL354+$AM$41</f>
        <v>156</v>
      </c>
      <c r="AM355" s="25">
        <f>AM354+AN355*$AM$41</f>
        <v>29.28900254958608</v>
      </c>
      <c r="AN355" s="26">
        <f>-$AO$35*AM354*AO354</f>
        <v>-3.025778519274324E-7</v>
      </c>
      <c r="AO355" s="25">
        <f>AO354+AP355*$AM$41</f>
        <v>5.2434438784826895E-7</v>
      </c>
      <c r="AP355" s="27">
        <f>$AO$35*AM354*AO354-$AO$36*AO354</f>
        <v>-9.9174183948239766E-8</v>
      </c>
      <c r="AQ355" s="5"/>
      <c r="AR355" s="51">
        <f>AR354+$AS$41</f>
        <v>74.879999999999939</v>
      </c>
      <c r="AS355" s="25">
        <f>AS354+AT355*$AS$41</f>
        <v>3.0403704471122968</v>
      </c>
      <c r="AT355" s="26">
        <f>-$AU$35*AS354*AU354</f>
        <v>-7.8542948378557154E-7</v>
      </c>
      <c r="AU355" s="25">
        <f>AU354+AV355*$AS$41</f>
        <v>9.0513281354786585E-6</v>
      </c>
      <c r="AV355" s="27">
        <f>$AU$35*AS354*AU354-$AU$36*AU354</f>
        <v>-3.6857266560311944E-6</v>
      </c>
      <c r="AW355" s="30"/>
      <c r="AX355" s="19">
        <f>AX354+$AS$41</f>
        <v>74.879999999999939</v>
      </c>
      <c r="AY355" s="25">
        <f>AY354+AZ355*$AY$41</f>
        <v>1.3138201079832951E-3</v>
      </c>
      <c r="AZ355" s="26">
        <f>-$BA$35*AY354*BA354</f>
        <v>-6.2641453679058625E-8</v>
      </c>
      <c r="BA355" s="25">
        <f>BA354+BB355*$AY$41</f>
        <v>6.1453361560462902E-4</v>
      </c>
      <c r="BB355" s="27">
        <f>$BA$35*AY354*BA354-$BA$36*BA354</f>
        <v>-2.6481767757346184E-4</v>
      </c>
      <c r="BC355" s="36"/>
      <c r="BD355" s="19">
        <f>BD354+$BE$41</f>
        <v>62.400000000000347</v>
      </c>
      <c r="BE355" s="25">
        <f>BE354+BF355*$BE$41</f>
        <v>0.57330899838567717</v>
      </c>
      <c r="BF355" s="26">
        <f>-$BG$35*BE354*BG354</f>
        <v>-1.2800809868750963E-6</v>
      </c>
      <c r="BG355" s="25">
        <f>BG354+BH355*$BE$41</f>
        <v>3.6228795029074983E-5</v>
      </c>
      <c r="BH355" s="27">
        <f>$BG$35*BE354*BG354-$BG$36*BG354</f>
        <v>-2.5596133082785799E-5</v>
      </c>
      <c r="BI355" s="74"/>
      <c r="BJ355" s="19">
        <f>BJ354+$BK$41</f>
        <v>143.5199999999995</v>
      </c>
      <c r="BK355" s="25">
        <f>BK354+BL355*$BK$41</f>
        <v>1.202712210011579</v>
      </c>
      <c r="BL355" s="26">
        <f>-$BM$35*BK354*BM354</f>
        <v>-2.6729005316809487E-13</v>
      </c>
      <c r="BM355" s="25">
        <f>BM354+BN355*$BK$41</f>
        <v>3.7459726597674569E-12</v>
      </c>
      <c r="BN355" s="27">
        <f>$BM$35*BK354*BM354-$BM$36*BM354</f>
        <v>-3.0921429039668354E-12</v>
      </c>
      <c r="BO355" s="74"/>
      <c r="BP355" s="19">
        <f>BP354+$BK$41</f>
        <v>143.5199999999995</v>
      </c>
      <c r="BQ355" s="25">
        <f>BQ354+BR355*$BQ$41</f>
        <v>0.78139486088263088</v>
      </c>
      <c r="BR355" s="26">
        <f>-$BS$35*BQ354*BS354</f>
        <v>-4.7982012667683194E-3</v>
      </c>
      <c r="BS355" s="25">
        <f>BS354+BT355*$BQ$41</f>
        <v>0.1087420710598738</v>
      </c>
      <c r="BT355" s="27">
        <f>$BS$35*BQ354*BS354-$BS$36*BS354</f>
        <v>-7.0464326119946144E-2</v>
      </c>
      <c r="BU355" s="100"/>
      <c r="BV355" s="19">
        <f>BV354+$BK$41</f>
        <v>143.5199999999995</v>
      </c>
      <c r="BW355" s="25">
        <f>BW354+BX355*$BQ$41</f>
        <v>0.78139486088263088</v>
      </c>
      <c r="BX355" s="26">
        <f>-$BS$35*BW354*BY354</f>
        <v>-4.7982012667683194E-3</v>
      </c>
      <c r="BY355" s="25">
        <f>BY354+BZ355*$BQ$41</f>
        <v>0.1087420710598738</v>
      </c>
      <c r="BZ355" s="27">
        <f>$BS$35*BW354*BY354-$BS$36*BY354</f>
        <v>-7.0464326119946144E-2</v>
      </c>
      <c r="CA355" s="33"/>
      <c r="CB355" s="21">
        <f>CB354+$AA$41</f>
        <v>280.80000000000052</v>
      </c>
      <c r="CC355" s="64">
        <f>AC358</f>
        <v>6.6149713073111082E-24</v>
      </c>
      <c r="CD355" s="64">
        <f>AI358</f>
        <v>1.9815633182448554E-11</v>
      </c>
      <c r="CE355" s="64">
        <f>AO358</f>
        <v>3.9984010592714842E-7</v>
      </c>
      <c r="CF355" s="25">
        <f>AU358</f>
        <v>6.8426963332203114E-6</v>
      </c>
      <c r="CG355" s="63">
        <f>BA358</f>
        <v>4.9114924185897639E-4</v>
      </c>
      <c r="CH355" s="63">
        <f>BG358</f>
        <v>2.4369765270165291E-5</v>
      </c>
      <c r="CI355" s="63">
        <f>BM358</f>
        <v>1.4262660604179681E-12</v>
      </c>
      <c r="CJ355" s="63">
        <f>BS358</f>
        <v>9.0071481124267883E-2</v>
      </c>
      <c r="CK355" s="64">
        <f>SUM(CC355:CJ355)</f>
        <v>9.0594242689078064E-2</v>
      </c>
      <c r="CL355" s="36"/>
    </row>
    <row r="356" spans="2:90" x14ac:dyDescent="0.65">
      <c r="B356" s="45">
        <v>44210</v>
      </c>
      <c r="C356" s="39">
        <f t="shared" si="94"/>
        <v>5308</v>
      </c>
      <c r="D356" s="47">
        <v>302623</v>
      </c>
      <c r="E356" s="52">
        <f t="shared" si="95"/>
        <v>5.3893001494499986E-2</v>
      </c>
      <c r="F356" s="39">
        <f t="shared" si="96"/>
        <v>83951</v>
      </c>
      <c r="G356" s="47">
        <v>5615256</v>
      </c>
      <c r="H356" s="47">
        <f t="shared" si="97"/>
        <v>88</v>
      </c>
      <c r="I356" s="47">
        <v>4233</v>
      </c>
      <c r="J356" s="53">
        <f t="shared" si="98"/>
        <v>1.3987700868737671E-2</v>
      </c>
      <c r="Y356" s="48"/>
      <c r="Z356" s="51">
        <f>Z355+$AA$41</f>
        <v>281.7000000000005</v>
      </c>
      <c r="AA356" s="25">
        <f>AA355+AB356*$AA$41</f>
        <v>18.138706446752369</v>
      </c>
      <c r="AB356" s="26">
        <f>-$AC$35*AA355*AC355</f>
        <v>-3.3508746559878646E-24</v>
      </c>
      <c r="AC356" s="25">
        <f>AC355+AD356*$AA$41</f>
        <v>1.0011129113616029E-23</v>
      </c>
      <c r="AD356" s="27">
        <f>$AC$35*AA355*AC355-$AC$36*AC355</f>
        <v>-2.5606818988518113E-24</v>
      </c>
      <c r="AE356" s="33"/>
      <c r="AF356" s="51">
        <f>AF355+$AG$41</f>
        <v>115.81000000000044</v>
      </c>
      <c r="AG356" s="80">
        <f>AG355+AH356*$AG$41</f>
        <v>6.9270656464480185</v>
      </c>
      <c r="AH356" s="26">
        <f>-$AI$35*AG355*AI355</f>
        <v>-4.2309909739262118E-12</v>
      </c>
      <c r="AI356" s="25">
        <f>AI355+AJ356*$AG$41</f>
        <v>2.5592830392517959E-11</v>
      </c>
      <c r="AJ356" s="27">
        <f>$AI$35*AG355*AI355-$AI$36*AI355</f>
        <v>-9.4390985480658853E-12</v>
      </c>
      <c r="AK356" s="30"/>
      <c r="AL356" s="51">
        <f>AL355+$AM$41</f>
        <v>156.5</v>
      </c>
      <c r="AM356" s="25">
        <f>AM355+AN356*$AM$41</f>
        <v>29.289002411368362</v>
      </c>
      <c r="AN356" s="26">
        <f>-$AO$35*AM355*AO355</f>
        <v>-2.764354340258838E-7</v>
      </c>
      <c r="AO356" s="25">
        <f>AO355+AP356*$AM$41</f>
        <v>4.7904156911431674E-7</v>
      </c>
      <c r="AP356" s="27">
        <f>$AO$35*AM355*AO355-$AO$36*AO355</f>
        <v>-9.0605637467904432E-8</v>
      </c>
      <c r="AQ356" s="5"/>
      <c r="AR356" s="51">
        <f>AR355+$AS$41</f>
        <v>75.119999999999933</v>
      </c>
      <c r="AS356" s="25">
        <f>AS355+AT356*$AS$41</f>
        <v>3.0403702753912998</v>
      </c>
      <c r="AT356" s="26">
        <f>-$AU$35*AS355*AU355</f>
        <v>-7.1550415482585935E-7</v>
      </c>
      <c r="AU356" s="25">
        <f>AU355+AV356*$AS$41</f>
        <v>8.2455056940051692E-6</v>
      </c>
      <c r="AV356" s="27">
        <f>$AU$35*AS355*AU355-$AU$36*AU355</f>
        <v>-3.3575935061395366E-6</v>
      </c>
      <c r="AW356" s="30"/>
      <c r="AX356" s="19">
        <f>AX355+$AS$41</f>
        <v>75.119999999999933</v>
      </c>
      <c r="AY356" s="25">
        <f>AY355+AZ356*$AY$41</f>
        <v>1.3138096442526842E-3</v>
      </c>
      <c r="AZ356" s="26">
        <f>-$BA$35*AY355*BA355</f>
        <v>-5.8131836727338769E-8</v>
      </c>
      <c r="BA356" s="25">
        <f>BA355+BB356*$AY$41</f>
        <v>5.7029765901170663E-4</v>
      </c>
      <c r="BB356" s="27">
        <f>$BA$35*AY355*BA355-$BA$36*BA355</f>
        <v>-2.4575531440512428E-4</v>
      </c>
      <c r="BC356" s="36"/>
      <c r="BD356" s="19">
        <f>BD355+$BE$41</f>
        <v>62.60000000000035</v>
      </c>
      <c r="BE356" s="25">
        <f>BE355+BF356*$BE$41</f>
        <v>0.57330877406649994</v>
      </c>
      <c r="BF356" s="26">
        <f>-$BG$35*BE355*BG355</f>
        <v>-1.1215958863053049E-6</v>
      </c>
      <c r="BG356" s="25">
        <f>BG355+BH356*$BE$41</f>
        <v>3.1743370852556296E-5</v>
      </c>
      <c r="BH356" s="27">
        <f>$BG$35*BE355*BG355-$BG$36*BG355</f>
        <v>-2.2427120882593436E-5</v>
      </c>
      <c r="BI356" s="74"/>
      <c r="BJ356" s="19">
        <f>BJ355+$BK$41</f>
        <v>143.97999999999951</v>
      </c>
      <c r="BK356" s="25">
        <f>BK355+BL356*$BK$41</f>
        <v>1.20271221001149</v>
      </c>
      <c r="BL356" s="26">
        <f>-$BM$35*BK355*BM355</f>
        <v>-1.9372906341969043E-13</v>
      </c>
      <c r="BM356" s="25">
        <f>BM355+BN356*$BK$41</f>
        <v>2.715042203670045E-12</v>
      </c>
      <c r="BN356" s="27">
        <f>$BM$35*BK355*BM355-$BM$36*BM355</f>
        <v>-2.2411531654291566E-12</v>
      </c>
      <c r="BO356" s="74"/>
      <c r="BP356" s="19">
        <f>BP355+$BK$41</f>
        <v>143.97999999999951</v>
      </c>
      <c r="BQ356" s="25">
        <f>BQ355+BR356*$BQ$41</f>
        <v>0.7809445172565449</v>
      </c>
      <c r="BR356" s="26">
        <f>-$BS$35*BQ355*BS355</f>
        <v>-4.5034362608597205E-3</v>
      </c>
      <c r="BS356" s="25">
        <f>BS355+BT356*$BQ$41</f>
        <v>0.10212418006706797</v>
      </c>
      <c r="BT356" s="27">
        <f>$BS$35*BQ355*BS355-$BS$36*BS355</f>
        <v>-6.6178909928058249E-2</v>
      </c>
      <c r="BU356" s="100"/>
      <c r="BV356" s="19">
        <f>BV355+$BK$41</f>
        <v>143.97999999999951</v>
      </c>
      <c r="BW356" s="25">
        <f>BW355+BX356*$BQ$41</f>
        <v>0.7809445172565449</v>
      </c>
      <c r="BX356" s="26">
        <f>-$BS$35*BW355*BY355</f>
        <v>-4.5034362608597205E-3</v>
      </c>
      <c r="BY356" s="25">
        <f>BY355+BZ356*$BQ$41</f>
        <v>0.10212418006706797</v>
      </c>
      <c r="BZ356" s="27">
        <f>$BS$35*BW355*BY355-$BS$36*BY355</f>
        <v>-6.6178909928058249E-2</v>
      </c>
      <c r="CA356" s="33"/>
      <c r="CB356" s="21">
        <f>CB355+$AA$41</f>
        <v>281.7000000000005</v>
      </c>
      <c r="CC356" s="64">
        <f>AC359</f>
        <v>5.3771285089622894E-24</v>
      </c>
      <c r="CD356" s="64">
        <f>AI359</f>
        <v>1.7436237342933817E-11</v>
      </c>
      <c r="CE356" s="64">
        <f>AO359</f>
        <v>3.6529432842304276E-7</v>
      </c>
      <c r="CF356" s="25">
        <f>AU359</f>
        <v>6.2335041390070155E-6</v>
      </c>
      <c r="CG356" s="63">
        <f>BA359</f>
        <v>4.5579485911083508E-4</v>
      </c>
      <c r="CH356" s="63">
        <f>BG359</f>
        <v>2.1352586810703194E-5</v>
      </c>
      <c r="CI356" s="63">
        <f>BM359</f>
        <v>1.0337428751915562E-12</v>
      </c>
      <c r="CJ356" s="63">
        <f>BS359</f>
        <v>8.4589250061092511E-2</v>
      </c>
      <c r="CK356" s="64">
        <f>SUM(CC356:CJ356)</f>
        <v>8.5072996323951461E-2</v>
      </c>
      <c r="CL356" s="36"/>
    </row>
    <row r="357" spans="2:90" x14ac:dyDescent="0.65">
      <c r="B357" s="45">
        <v>44211</v>
      </c>
      <c r="C357" s="39">
        <f t="shared" si="94"/>
        <v>6591</v>
      </c>
      <c r="D357" s="47">
        <v>309214</v>
      </c>
      <c r="E357" s="52">
        <f t="shared" si="95"/>
        <v>5.4068846178998944E-2</v>
      </c>
      <c r="F357" s="39">
        <f t="shared" si="96"/>
        <v>103638</v>
      </c>
      <c r="G357" s="47">
        <v>5718894</v>
      </c>
      <c r="H357" s="47">
        <f t="shared" si="97"/>
        <v>82</v>
      </c>
      <c r="I357" s="47">
        <v>4315</v>
      </c>
      <c r="J357" s="53">
        <f t="shared" si="98"/>
        <v>1.3954736848913697E-2</v>
      </c>
      <c r="Y357" s="48"/>
      <c r="Z357" s="51">
        <f>Z356+$AA$41</f>
        <v>282.60000000000048</v>
      </c>
      <c r="AA357" s="25">
        <f>AA356+AB357*$AA$41</f>
        <v>18.138706446752369</v>
      </c>
      <c r="AB357" s="26">
        <f>-$AC$35*AA356*AC356</f>
        <v>-2.723833982886261E-24</v>
      </c>
      <c r="AC357" s="25">
        <f>AC356+AD357*$AA$41</f>
        <v>8.13777192113154E-24</v>
      </c>
      <c r="AD357" s="27">
        <f>$AC$35*AA356*AC356-$AC$36*AC356</f>
        <v>-2.0815079916494324E-24</v>
      </c>
      <c r="AE357" s="33"/>
      <c r="AF357" s="51">
        <f>AF356+$AG$41</f>
        <v>116.18000000000045</v>
      </c>
      <c r="AG357" s="80">
        <f>AG356+AH357*$AG$41</f>
        <v>6.9270656464466409</v>
      </c>
      <c r="AH357" s="26">
        <f>-$AI$35*AG356*AI356</f>
        <v>-3.7229475403550205E-12</v>
      </c>
      <c r="AI357" s="25">
        <f>AI356+AJ357*$AG$41</f>
        <v>2.2519727777190444E-11</v>
      </c>
      <c r="AJ357" s="27">
        <f>$AI$35*AG356*AI356-$AI$36*AI356</f>
        <v>-8.3056827441284189E-12</v>
      </c>
      <c r="AK357" s="30"/>
      <c r="AL357" s="51">
        <f>AL356+$AM$41</f>
        <v>157</v>
      </c>
      <c r="AM357" s="25">
        <f>AM356+AN357*$AM$41</f>
        <v>29.289002285092515</v>
      </c>
      <c r="AN357" s="26">
        <f>-$AO$35*AM356*AO356</f>
        <v>-2.5255169411282831E-7</v>
      </c>
      <c r="AO357" s="25">
        <f>AO356+AP357*$AM$41</f>
        <v>4.3765286698072002E-7</v>
      </c>
      <c r="AP357" s="27">
        <f>$AO$35*AM356*AO356-$AO$36*AO356</f>
        <v>-8.2777404267193377E-8</v>
      </c>
      <c r="AQ357" s="5"/>
      <c r="AR357" s="51">
        <f>AR356+$AS$41</f>
        <v>75.359999999999928</v>
      </c>
      <c r="AS357" s="25">
        <f>AS356+AT357*$AS$41</f>
        <v>3.0403701189583034</v>
      </c>
      <c r="AT357" s="26">
        <f>-$AU$35*AS356*AU356</f>
        <v>-6.5180415085819861E-7</v>
      </c>
      <c r="AU357" s="25">
        <f>AU356+AV357*$AS$41</f>
        <v>7.5114240752585788E-6</v>
      </c>
      <c r="AV357" s="27">
        <f>$AU$35*AS356*AU356-$AU$36*AU356</f>
        <v>-3.0586734114441276E-6</v>
      </c>
      <c r="AW357" s="30"/>
      <c r="AX357" s="19">
        <f>AX356+$AS$41</f>
        <v>75.359999999999928</v>
      </c>
      <c r="AY357" s="25">
        <f>AY356+AZ357*$AY$41</f>
        <v>1.3137999338098483E-3</v>
      </c>
      <c r="AZ357" s="26">
        <f>-$BA$35*AY356*BA356</f>
        <v>-5.3946904644310232E-8</v>
      </c>
      <c r="BA357" s="25">
        <f>BA356+BB357*$AY$41</f>
        <v>5.2924593800569972E-4</v>
      </c>
      <c r="BB357" s="27">
        <f>$BA$35*AY356*BA356-$BA$36*BA356</f>
        <v>-2.2806511670003834E-4</v>
      </c>
      <c r="BC357" s="36"/>
      <c r="BD357" s="19">
        <f>BD356+$BE$41</f>
        <v>62.800000000000352</v>
      </c>
      <c r="BE357" s="25">
        <f>BE356+BF357*$BE$41</f>
        <v>0.57330857751996722</v>
      </c>
      <c r="BF357" s="26">
        <f>-$BG$35*BE356*BG356</f>
        <v>-9.8273266352373523E-7</v>
      </c>
      <c r="BG357" s="25">
        <f>BG356+BH357*$BE$41</f>
        <v>2.7813279174428725E-5</v>
      </c>
      <c r="BH357" s="27">
        <f>$BG$35*BE356*BG356-$BG$36*BG356</f>
        <v>-1.9650458390637859E-5</v>
      </c>
      <c r="BI357" s="74"/>
      <c r="BJ357" s="19">
        <f>BJ356+$BK$41</f>
        <v>144.43999999999951</v>
      </c>
      <c r="BK357" s="25">
        <f>BK356+BL357*$BK$41</f>
        <v>1.2027122100114254</v>
      </c>
      <c r="BL357" s="26">
        <f>-$BM$35*BK356*BM356</f>
        <v>-1.4041281958917003E-13</v>
      </c>
      <c r="BM357" s="25">
        <f>BM356+BN357*$BK$41</f>
        <v>1.9678344817837198E-12</v>
      </c>
      <c r="BN357" s="27">
        <f>$BM$35*BK356*BM356-$BM$36*BM356</f>
        <v>-1.6243646127963593E-12</v>
      </c>
      <c r="BO357" s="74"/>
      <c r="BP357" s="19">
        <f>BP356+$BK$41</f>
        <v>144.43999999999951</v>
      </c>
      <c r="BQ357" s="25">
        <f>BQ356+BR357*$BQ$41</f>
        <v>0.78052182466848063</v>
      </c>
      <c r="BR357" s="26">
        <f>-$BS$35*BQ356*BS356</f>
        <v>-4.2269258806429339E-3</v>
      </c>
      <c r="BS357" s="25">
        <f>BS356+BT357*$BQ$41</f>
        <v>9.5908800950772838E-2</v>
      </c>
      <c r="BT357" s="27">
        <f>$BS$35*BQ356*BS356-$BS$36*BS356</f>
        <v>-6.2153791162951257E-2</v>
      </c>
      <c r="BU357" s="100"/>
      <c r="BV357" s="19">
        <f>BV356+$BK$41</f>
        <v>144.43999999999951</v>
      </c>
      <c r="BW357" s="25">
        <f>BW356+BX357*$BQ$41</f>
        <v>0.78052182466848063</v>
      </c>
      <c r="BX357" s="26">
        <f>-$BS$35*BW356*BY356</f>
        <v>-4.2269258806429339E-3</v>
      </c>
      <c r="BY357" s="25">
        <f>BY356+BZ357*$BQ$41</f>
        <v>9.5908800950772838E-2</v>
      </c>
      <c r="BZ357" s="27">
        <f>$BS$35*BW356*BY356-$BS$36*BY356</f>
        <v>-6.2153791162951257E-2</v>
      </c>
      <c r="CA357" s="33"/>
      <c r="CB357" s="21">
        <f>CB356+$AA$41</f>
        <v>282.60000000000048</v>
      </c>
      <c r="CC357" s="64">
        <f>AC360</f>
        <v>4.3709200930227386E-24</v>
      </c>
      <c r="CD357" s="64">
        <f>AI360</f>
        <v>1.5342551503648181E-11</v>
      </c>
      <c r="CE357" s="64">
        <f>AO360</f>
        <v>3.3373327052840775E-7</v>
      </c>
      <c r="CF357" s="25">
        <f>AU360</f>
        <v>5.6785471580584047E-6</v>
      </c>
      <c r="CG357" s="63">
        <f>BA360</f>
        <v>4.2298538990161893E-4</v>
      </c>
      <c r="CH357" s="63">
        <f>BG360</f>
        <v>1.8708959959446377E-5</v>
      </c>
      <c r="CI357" s="63">
        <f>BM360</f>
        <v>7.4924613413022204E-13</v>
      </c>
      <c r="CJ357" s="63">
        <f>BS360</f>
        <v>7.9440529877412097E-2</v>
      </c>
      <c r="CK357" s="64">
        <f>SUM(CC357:CJ357)</f>
        <v>7.9888236523793552E-2</v>
      </c>
      <c r="CL357" s="75">
        <f>P117</f>
        <v>44578</v>
      </c>
    </row>
    <row r="358" spans="2:90" x14ac:dyDescent="0.65">
      <c r="B358" s="45">
        <v>44212</v>
      </c>
      <c r="C358" s="39">
        <f t="shared" si="94"/>
        <v>6696</v>
      </c>
      <c r="D358" s="47">
        <v>315910</v>
      </c>
      <c r="E358" s="52">
        <f t="shared" si="95"/>
        <v>5.4536380345634732E-2</v>
      </c>
      <c r="F358" s="39">
        <f t="shared" si="96"/>
        <v>73753</v>
      </c>
      <c r="G358" s="47">
        <v>5792647</v>
      </c>
      <c r="H358" s="47">
        <f t="shared" si="97"/>
        <v>65</v>
      </c>
      <c r="I358" s="47">
        <v>4380</v>
      </c>
      <c r="J358" s="53">
        <f t="shared" si="98"/>
        <v>1.3864708302997689E-2</v>
      </c>
      <c r="Y358" s="48"/>
      <c r="Z358" s="51">
        <f>Z357+$AA$41</f>
        <v>283.50000000000045</v>
      </c>
      <c r="AA358" s="25">
        <f>AA357+AB358*$AA$41</f>
        <v>18.138706446752369</v>
      </c>
      <c r="AB358" s="26">
        <f>-$AC$35*AA357*AC357</f>
        <v>-2.2141298401204363E-24</v>
      </c>
      <c r="AC358" s="25">
        <f>AC357+AD358*$AA$41</f>
        <v>6.6149713073111082E-24</v>
      </c>
      <c r="AD358" s="27">
        <f>$AC$35*AA357*AC357-$AC$36*AC357</f>
        <v>-1.6920006820227025E-24</v>
      </c>
      <c r="AE358" s="33"/>
      <c r="AF358" s="51">
        <f>AF357+$AG$41</f>
        <v>116.55000000000045</v>
      </c>
      <c r="AG358" s="80">
        <f>AG357+AH358*$AG$41</f>
        <v>6.9270656464454285</v>
      </c>
      <c r="AH358" s="26">
        <f>-$AI$35*AG357*AI357</f>
        <v>-3.2759082857068285E-12</v>
      </c>
      <c r="AI358" s="25">
        <f>AI357+AJ358*$AG$41</f>
        <v>1.9815633182448554E-11</v>
      </c>
      <c r="AJ358" s="27">
        <f>$AI$35*AG357*AI357-$AI$36*AI357</f>
        <v>-7.3083637695726805E-12</v>
      </c>
      <c r="AK358" s="30"/>
      <c r="AL358" s="51">
        <f>AL357+$AM$41</f>
        <v>157.5</v>
      </c>
      <c r="AM358" s="25">
        <f>AM357+AN358*$AM$41</f>
        <v>29.289002169726771</v>
      </c>
      <c r="AN358" s="26">
        <f>-$AO$35*AM357*AO357</f>
        <v>-2.3073148477936077E-7</v>
      </c>
      <c r="AO358" s="25">
        <f>AO357+AP358*$AM$41</f>
        <v>3.9984010592714842E-7</v>
      </c>
      <c r="AP358" s="27">
        <f>$AO$35*AM357*AO357-$AO$36*AO357</f>
        <v>-7.5625522107143214E-8</v>
      </c>
      <c r="AQ358" s="5"/>
      <c r="AR358" s="51">
        <f>AR357+$AS$41</f>
        <v>75.599999999999923</v>
      </c>
      <c r="AS358" s="25">
        <f>AS357+AT358*$AS$41</f>
        <v>3.0403699764522454</v>
      </c>
      <c r="AT358" s="26">
        <f>-$AU$35*AS357*AU357</f>
        <v>-5.9377524204024488E-7</v>
      </c>
      <c r="AU358" s="25">
        <f>AU357+AV358*$AS$41</f>
        <v>6.8426963332203114E-6</v>
      </c>
      <c r="AV358" s="27">
        <f>$AU$35*AS357*AU357-$AU$36*AU357</f>
        <v>-2.7863655918261154E-6</v>
      </c>
      <c r="AW358" s="30"/>
      <c r="AX358" s="19">
        <f>AX357+$AS$41</f>
        <v>75.599999999999923</v>
      </c>
      <c r="AY358" s="25">
        <f>AY357+AZ358*$AY$41</f>
        <v>1.3137909224201613E-3</v>
      </c>
      <c r="AZ358" s="26">
        <f>-$BA$35*AY357*BA357</f>
        <v>-5.0063276039113392E-8</v>
      </c>
      <c r="BA358" s="25">
        <f>BA357+BB358*$AY$41</f>
        <v>4.9114924185897639E-4</v>
      </c>
      <c r="BB358" s="27">
        <f>$BA$35*AY357*BA357-$BA$36*BA357</f>
        <v>-2.1164831192624079E-4</v>
      </c>
      <c r="BC358" s="36"/>
      <c r="BD358" s="19">
        <f>BD357+$BE$41</f>
        <v>63.000000000000355</v>
      </c>
      <c r="BE358" s="25">
        <f>BE357+BF358*$BE$41</f>
        <v>0.57330840530757876</v>
      </c>
      <c r="BF358" s="26">
        <f>-$BG$35*BE357*BG357</f>
        <v>-8.6106194206150286E-7</v>
      </c>
      <c r="BG358" s="25">
        <f>BG357+BH358*$BE$41</f>
        <v>2.4369765270165291E-5</v>
      </c>
      <c r="BH358" s="27">
        <f>$BG$35*BE357*BG357-$BG$36*BG357</f>
        <v>-1.7217569521317169E-5</v>
      </c>
      <c r="BI358" s="74"/>
      <c r="BJ358" s="19">
        <f>BJ357+$BK$41</f>
        <v>144.89999999999952</v>
      </c>
      <c r="BK358" s="25">
        <f>BK357+BL358*$BK$41</f>
        <v>1.2027122100113785</v>
      </c>
      <c r="BL358" s="26">
        <f>-$BM$35*BK357*BM357</f>
        <v>-1.0176975801647977E-13</v>
      </c>
      <c r="BM358" s="25">
        <f>BM357+BN358*$BK$41</f>
        <v>1.4262660604179681E-12</v>
      </c>
      <c r="BN358" s="27">
        <f>$BM$35*BK357*BM357-$BM$36*BM357</f>
        <v>-1.1773226551429383E-12</v>
      </c>
      <c r="BO358" s="74"/>
      <c r="BP358" s="19">
        <f>BP357+$BK$41</f>
        <v>144.89999999999952</v>
      </c>
      <c r="BQ358" s="25">
        <f>BQ357+BR358*$BQ$41</f>
        <v>0.78012507243318541</v>
      </c>
      <c r="BR358" s="26">
        <f>-$BS$35*BQ357*BS357</f>
        <v>-3.9675223529527558E-3</v>
      </c>
      <c r="BS358" s="25">
        <f>BS357+BT358*$BQ$41</f>
        <v>9.0071481124267883E-2</v>
      </c>
      <c r="BT358" s="27">
        <f>$BS$35*BQ357*BS357-$BS$36*BS357</f>
        <v>-5.8373198265049588E-2</v>
      </c>
      <c r="BU358" s="100"/>
      <c r="BV358" s="19">
        <f>BV357+$BK$41</f>
        <v>144.89999999999952</v>
      </c>
      <c r="BW358" s="25">
        <f>BW357+BX358*$BQ$41</f>
        <v>0.78012507243318541</v>
      </c>
      <c r="BX358" s="26">
        <f>-$BS$35*BW357*BY357</f>
        <v>-3.9675223529527558E-3</v>
      </c>
      <c r="BY358" s="25">
        <f>BY357+BZ358*$BQ$41</f>
        <v>9.0071481124267883E-2</v>
      </c>
      <c r="BZ358" s="27">
        <f>$BS$35*BW357*BY357-$BS$36*BY357</f>
        <v>-5.8373198265049588E-2</v>
      </c>
      <c r="CA358" s="33"/>
      <c r="CB358" s="21">
        <f>CB357+$AA$41</f>
        <v>283.50000000000045</v>
      </c>
      <c r="CC358" s="64">
        <f>AC361</f>
        <v>3.5530009051758542E-24</v>
      </c>
      <c r="CD358" s="64">
        <f>AI361</f>
        <v>1.3500268550628011E-11</v>
      </c>
      <c r="CE358" s="64">
        <f>AO361</f>
        <v>3.0489905559921736E-7</v>
      </c>
      <c r="CF358" s="25">
        <f>AU361</f>
        <v>5.172996934162369E-6</v>
      </c>
      <c r="CG358" s="63">
        <f>BA361</f>
        <v>3.9253764379849389E-4</v>
      </c>
      <c r="CH358" s="63">
        <f>BG361</f>
        <v>1.6392635950708569E-5</v>
      </c>
      <c r="CI358" s="63">
        <f>BM361</f>
        <v>5.4304584145748874E-13</v>
      </c>
      <c r="CJ358" s="63">
        <f>BS361</f>
        <v>7.4605051260176011E-2</v>
      </c>
      <c r="CK358" s="64">
        <f>SUM(CC358:CJ358)</f>
        <v>7.501945944995829E-2</v>
      </c>
      <c r="CL358" s="36"/>
    </row>
    <row r="359" spans="2:90" x14ac:dyDescent="0.65">
      <c r="B359" s="45">
        <v>44213</v>
      </c>
      <c r="C359" s="39">
        <f t="shared" si="94"/>
        <v>6386</v>
      </c>
      <c r="D359" s="47">
        <v>322296</v>
      </c>
      <c r="E359" s="52">
        <f t="shared" si="95"/>
        <v>5.5178090653437914E-2</v>
      </c>
      <c r="F359" s="39">
        <f t="shared" si="96"/>
        <v>48367</v>
      </c>
      <c r="G359" s="47">
        <v>5841014</v>
      </c>
      <c r="H359" s="47">
        <f t="shared" si="97"/>
        <v>66</v>
      </c>
      <c r="I359" s="47">
        <v>4446</v>
      </c>
      <c r="J359" s="53">
        <f t="shared" si="98"/>
        <v>1.3794772507260406E-2</v>
      </c>
      <c r="Y359" s="48"/>
      <c r="Z359" s="51">
        <f>Z358+$AA$41</f>
        <v>284.40000000000043</v>
      </c>
      <c r="AA359" s="25">
        <f>AA358+AB359*$AA$41</f>
        <v>18.138706446752369</v>
      </c>
      <c r="AB359" s="26">
        <f>-$AC$35*AA358*AC358</f>
        <v>-1.7998053404550892E-24</v>
      </c>
      <c r="AC359" s="25">
        <f>AC358+AD359*$AA$41</f>
        <v>5.3771285089622894E-24</v>
      </c>
      <c r="AD359" s="27">
        <f>$AC$35*AA358*AC358-$AC$36*AC358</f>
        <v>-1.3753808870542427E-24</v>
      </c>
      <c r="AE359" s="33"/>
      <c r="AF359" s="51">
        <f>AF358+$AG$41</f>
        <v>116.92000000000046</v>
      </c>
      <c r="AG359" s="80">
        <f>AG358+AH359*$AG$41</f>
        <v>6.9270656464443618</v>
      </c>
      <c r="AH359" s="26">
        <f>-$AI$35*AG358*AI358</f>
        <v>-2.8825480294947728E-12</v>
      </c>
      <c r="AI359" s="25">
        <f>AI358+AJ359*$AG$41</f>
        <v>1.7436237342933817E-11</v>
      </c>
      <c r="AJ359" s="27">
        <f>$AI$35*AG358*AI358-$AI$36*AI358</f>
        <v>-6.4307995662560476E-12</v>
      </c>
      <c r="AK359" s="30"/>
      <c r="AL359" s="51">
        <f>AL358+$AM$41</f>
        <v>158</v>
      </c>
      <c r="AM359" s="25">
        <f>AM358+AN359*$AM$41</f>
        <v>29.28900206432851</v>
      </c>
      <c r="AN359" s="26">
        <f>-$AO$35*AM358*AO358</f>
        <v>-2.1079651914079258E-7</v>
      </c>
      <c r="AO359" s="25">
        <f>AO358+AP359*$AM$41</f>
        <v>3.6529432842304276E-7</v>
      </c>
      <c r="AP359" s="27">
        <f>$AO$35*AM358*AO358-$AO$36*AO358</f>
        <v>-6.9091555008211317E-8</v>
      </c>
      <c r="AQ359" s="5"/>
      <c r="AR359" s="51">
        <f>AR358+$AS$41</f>
        <v>75.839999999999918</v>
      </c>
      <c r="AS359" s="25">
        <f>AS358+AT359*$AS$41</f>
        <v>3.0403698466332356</v>
      </c>
      <c r="AT359" s="26">
        <f>-$AU$35*AS358*AU358</f>
        <v>-5.4091254072707555E-7</v>
      </c>
      <c r="AU359" s="25">
        <f>AU358+AV359*$AS$41</f>
        <v>6.2335041390070155E-6</v>
      </c>
      <c r="AV359" s="27">
        <f>$AU$35*AS358*AU358-$AU$36*AU358</f>
        <v>-2.5383008092220647E-6</v>
      </c>
      <c r="AW359" s="30"/>
      <c r="AX359" s="19">
        <f>AX358+$AS$41</f>
        <v>75.839999999999918</v>
      </c>
      <c r="AY359" s="25">
        <f>AY358+AZ359*$AY$41</f>
        <v>1.3137825597544564E-3</v>
      </c>
      <c r="AZ359" s="26">
        <f>-$BA$35*AY358*BA358</f>
        <v>-4.6459253916566455E-8</v>
      </c>
      <c r="BA359" s="25">
        <f>BA358+BB359*$AY$41</f>
        <v>4.5579485911083508E-4</v>
      </c>
      <c r="BB359" s="27">
        <f>$BA$35*AY358*BA358-$BA$36*BA358</f>
        <v>-1.96413237489674E-4</v>
      </c>
      <c r="BC359" s="36"/>
      <c r="BD359" s="19">
        <f>BD358+$BE$41</f>
        <v>63.200000000000358</v>
      </c>
      <c r="BE359" s="25">
        <f>BE358+BF359*$BE$41</f>
        <v>0.57330825441655309</v>
      </c>
      <c r="BF359" s="26">
        <f>-$BG$35*BE358*BG358</f>
        <v>-7.544551282969579E-7</v>
      </c>
      <c r="BG359" s="25">
        <f>BG358+BH359*$BE$41</f>
        <v>2.1352586810703194E-5</v>
      </c>
      <c r="BH359" s="27">
        <f>$BG$35*BE358*BG358-$BG$36*BG358</f>
        <v>-1.5085892297310481E-5</v>
      </c>
      <c r="BI359" s="74"/>
      <c r="BJ359" s="19">
        <f>BJ358+$BK$41</f>
        <v>145.35999999999953</v>
      </c>
      <c r="BK359" s="25">
        <f>BK358+BL359*$BK$41</f>
        <v>1.2027122100113445</v>
      </c>
      <c r="BL359" s="26">
        <f>-$BM$35*BK358*BM358</f>
        <v>-7.3761667040349215E-14</v>
      </c>
      <c r="BM359" s="25">
        <f>BM358+BN359*$BK$41</f>
        <v>1.0337428751915562E-12</v>
      </c>
      <c r="BN359" s="27">
        <f>$BM$35*BK358*BM358-$BM$36*BM358</f>
        <v>-8.5331127223133022E-13</v>
      </c>
      <c r="BO359" s="74"/>
      <c r="BP359" s="19">
        <f>BP358+$BK$41</f>
        <v>145.35999999999953</v>
      </c>
      <c r="BQ359" s="25">
        <f>BQ358+BR359*$BQ$41</f>
        <v>0.77975265722328335</v>
      </c>
      <c r="BR359" s="26">
        <f>-$BS$35*BQ358*BS358</f>
        <v>-3.7241520990203896E-3</v>
      </c>
      <c r="BS359" s="25">
        <f>BS358+BT359*$BQ$41</f>
        <v>8.4589250061092511E-2</v>
      </c>
      <c r="BT359" s="27">
        <f>$BS$35*BQ358*BS358-$BS$36*BS358</f>
        <v>-5.4822310631753732E-2</v>
      </c>
      <c r="BU359" s="100"/>
      <c r="BV359" s="19">
        <f>BV358+$BK$41</f>
        <v>145.35999999999953</v>
      </c>
      <c r="BW359" s="25">
        <f>BW358+BX359*$BQ$41</f>
        <v>0.77975265722328335</v>
      </c>
      <c r="BX359" s="26">
        <f>-$BS$35*BW358*BY358</f>
        <v>-3.7241520990203896E-3</v>
      </c>
      <c r="BY359" s="25">
        <f>BY358+BZ359*$BQ$41</f>
        <v>8.4589250061092511E-2</v>
      </c>
      <c r="BZ359" s="27">
        <f>$BS$35*BW358*BY358-$BS$36*BY358</f>
        <v>-5.4822310631753732E-2</v>
      </c>
      <c r="CA359" s="33"/>
      <c r="CB359" s="21">
        <f>CB358+$AA$41</f>
        <v>284.40000000000043</v>
      </c>
      <c r="CC359" s="64">
        <f>AC362</f>
        <v>2.8881368598642937E-24</v>
      </c>
      <c r="CD359" s="64">
        <f>AI362</f>
        <v>1.1879200854938432E-11</v>
      </c>
      <c r="CE359" s="64">
        <f>AO362</f>
        <v>2.7855608725356855E-7</v>
      </c>
      <c r="CF359" s="25">
        <f>AU362</f>
        <v>4.7124548790848546E-6</v>
      </c>
      <c r="CG359" s="63">
        <f>BA362</f>
        <v>3.6428161695895489E-4</v>
      </c>
      <c r="CH359" s="63">
        <f>BG362</f>
        <v>1.4363091995025145E-5</v>
      </c>
      <c r="CI359" s="63">
        <f>BM362</f>
        <v>3.935940040139296E-13</v>
      </c>
      <c r="CJ359" s="63">
        <f>BS362</f>
        <v>7.0063774427407563E-2</v>
      </c>
      <c r="CK359" s="64">
        <f>SUM(CC359:CJ359)</f>
        <v>7.0447410159600682E-2</v>
      </c>
      <c r="CL359" s="36"/>
    </row>
    <row r="360" spans="2:90" x14ac:dyDescent="0.65">
      <c r="B360" s="45">
        <v>44214</v>
      </c>
      <c r="C360" s="39">
        <f t="shared" si="94"/>
        <v>6998</v>
      </c>
      <c r="D360" s="47">
        <v>329294</v>
      </c>
      <c r="E360" s="52">
        <f t="shared" si="95"/>
        <v>5.6188816976054906E-2</v>
      </c>
      <c r="F360" s="39">
        <f t="shared" si="96"/>
        <v>19476</v>
      </c>
      <c r="G360" s="47">
        <v>5860490</v>
      </c>
      <c r="H360" s="47">
        <f t="shared" si="97"/>
        <v>55</v>
      </c>
      <c r="I360" s="47">
        <v>4501</v>
      </c>
      <c r="J360" s="53">
        <f t="shared" si="98"/>
        <v>1.3668636537562178E-2</v>
      </c>
      <c r="Y360" s="48"/>
      <c r="Z360" s="51">
        <f>Z359+$AA$41</f>
        <v>285.30000000000041</v>
      </c>
      <c r="AA360" s="25">
        <f>AA359+AB360*$AA$41</f>
        <v>18.138706446752369</v>
      </c>
      <c r="AB360" s="26">
        <f>-$AC$35*AA359*AC359</f>
        <v>-1.4630123332579535E-24</v>
      </c>
      <c r="AC360" s="25">
        <f>AC359+AD360*$AA$41</f>
        <v>4.3709200930227386E-24</v>
      </c>
      <c r="AD360" s="27">
        <f>$AC$35*AA359*AC359-$AC$36*AC359</f>
        <v>-1.1180093510439454E-24</v>
      </c>
      <c r="AE360" s="33"/>
      <c r="AF360" s="51">
        <f>AF359+$AG$41</f>
        <v>117.29000000000046</v>
      </c>
      <c r="AG360" s="80">
        <f>AG359+AH360*$AG$41</f>
        <v>6.927065646443423</v>
      </c>
      <c r="AH360" s="26">
        <f>-$AI$35*AG359*AI359</f>
        <v>-2.5364211747312302E-12</v>
      </c>
      <c r="AI360" s="25">
        <f>AI359+AJ360*$AG$41</f>
        <v>1.5342551503648181E-11</v>
      </c>
      <c r="AJ360" s="27">
        <f>$AI$35*AG359*AI359-$AI$36*AI359</f>
        <v>-5.6586103764476627E-12</v>
      </c>
      <c r="AK360" s="30"/>
      <c r="AL360" s="51">
        <f>AL359+$AM$41</f>
        <v>158.5</v>
      </c>
      <c r="AM360" s="25">
        <f>AM359+AN360*$AM$41</f>
        <v>29.289001968036555</v>
      </c>
      <c r="AN360" s="26">
        <f>-$AO$35*AM359*AO359</f>
        <v>-1.9258391410685991E-7</v>
      </c>
      <c r="AO360" s="25">
        <f>AO359+AP360*$AM$41</f>
        <v>3.3373327052840775E-7</v>
      </c>
      <c r="AP360" s="27">
        <f>$AO$35*AM359*AO359-$AO$36*AO359</f>
        <v>-6.312211578926998E-8</v>
      </c>
      <c r="AQ360" s="5"/>
      <c r="AR360" s="51">
        <f>AR359+$AS$41</f>
        <v>76.079999999999913</v>
      </c>
      <c r="AS360" s="25">
        <f>AS359+AT360*$AS$41</f>
        <v>3.0403697283717697</v>
      </c>
      <c r="AT360" s="26">
        <f>-$AU$35*AS359*AU359</f>
        <v>-4.927561086006103E-7</v>
      </c>
      <c r="AU360" s="25">
        <f>AU359+AV360*$AS$41</f>
        <v>5.6785471580584047E-6</v>
      </c>
      <c r="AV360" s="27">
        <f>$AU$35*AS359*AU359-$AU$36*AU359</f>
        <v>-2.3123207539525471E-6</v>
      </c>
      <c r="AW360" s="30"/>
      <c r="AX360" s="19">
        <f>AX359+$AS$41</f>
        <v>76.079999999999913</v>
      </c>
      <c r="AY360" s="25">
        <f>AY359+AZ360*$AY$41</f>
        <v>1.3137747991076925E-3</v>
      </c>
      <c r="AZ360" s="26">
        <f>-$BA$35*AY359*BA359</f>
        <v>-4.3114704244239936E-8</v>
      </c>
      <c r="BA360" s="25">
        <f>BA359+BB360*$AY$41</f>
        <v>4.2298538990161893E-4</v>
      </c>
      <c r="BB360" s="27">
        <f>$BA$35*AY359*BA359-$BA$36*BA359</f>
        <v>-1.8227482894008981E-4</v>
      </c>
      <c r="BC360" s="36"/>
      <c r="BD360" s="19">
        <f>BD359+$BE$41</f>
        <v>63.400000000000361</v>
      </c>
      <c r="BE360" s="25">
        <f>BE359+BF360*$BE$41</f>
        <v>0.57330812220711891</v>
      </c>
      <c r="BF360" s="26">
        <f>-$BG$35*BE359*BG359</f>
        <v>-6.610471706729968E-7</v>
      </c>
      <c r="BG360" s="25">
        <f>BG359+BH360*$BE$41</f>
        <v>1.8708959959446377E-5</v>
      </c>
      <c r="BH360" s="27">
        <f>$BG$35*BE359*BG359-$BG$36*BG359</f>
        <v>-1.321813425628408E-5</v>
      </c>
      <c r="BI360" s="74"/>
      <c r="BJ360" s="19">
        <f>BJ359+$BK$41</f>
        <v>145.81999999999954</v>
      </c>
      <c r="BK360" s="25">
        <f>BK359+BL360*$BK$41</f>
        <v>1.2027122100113199</v>
      </c>
      <c r="BL360" s="26">
        <f>-$BM$35*BK359*BM359</f>
        <v>-5.3461692654220068E-14</v>
      </c>
      <c r="BM360" s="25">
        <f>BM359+BN360*$BK$41</f>
        <v>7.4924613413022204E-13</v>
      </c>
      <c r="BN360" s="27">
        <f>$BM$35*BK359*BM359-$BM$36*BM359</f>
        <v>-6.1847117622029149E-13</v>
      </c>
      <c r="BO360" s="74"/>
      <c r="BP360" s="19">
        <f>BP359+$BK$41</f>
        <v>145.81999999999954</v>
      </c>
      <c r="BQ360" s="25">
        <f>BQ359+BR360*$BQ$41</f>
        <v>0.77940307615299276</v>
      </c>
      <c r="BR360" s="26">
        <f>-$BS$35*BQ359*BS359</f>
        <v>-3.4958107029060682E-3</v>
      </c>
      <c r="BS360" s="25">
        <f>BS359+BT360*$BQ$41</f>
        <v>7.9440529877412097E-2</v>
      </c>
      <c r="BT360" s="27">
        <f>$BS$35*BQ359*BS359-$BS$36*BS359</f>
        <v>-5.1487201836804067E-2</v>
      </c>
      <c r="BU360" s="100"/>
      <c r="BV360" s="19">
        <f>BV359+$BK$41</f>
        <v>145.81999999999954</v>
      </c>
      <c r="BW360" s="25">
        <f>BW359+BX360*$BQ$41</f>
        <v>0.77940307615299276</v>
      </c>
      <c r="BX360" s="26">
        <f>-$BS$35*BW359*BY359</f>
        <v>-3.4958107029060682E-3</v>
      </c>
      <c r="BY360" s="25">
        <f>BY359+BZ360*$BQ$41</f>
        <v>7.9440529877412097E-2</v>
      </c>
      <c r="BZ360" s="27">
        <f>$BS$35*BW359*BY359-$BS$36*BY359</f>
        <v>-5.1487201836804067E-2</v>
      </c>
      <c r="CA360" s="33"/>
      <c r="CB360" s="21">
        <f>CB359+$AA$41</f>
        <v>285.30000000000041</v>
      </c>
      <c r="CC360" s="64">
        <f>AC363</f>
        <v>2.3476871365710874E-24</v>
      </c>
      <c r="CD360" s="64">
        <f>AI363</f>
        <v>1.0452785618505687E-11</v>
      </c>
      <c r="CE360" s="64">
        <f>AO363</f>
        <v>2.5448912438278499E-7</v>
      </c>
      <c r="CF360" s="25">
        <f>AU363</f>
        <v>4.292914002292493E-6</v>
      </c>
      <c r="CG360" s="63">
        <f>BA363</f>
        <v>3.3805954292110102E-4</v>
      </c>
      <c r="CH360" s="63">
        <f>BG363</f>
        <v>1.2584822356806033E-5</v>
      </c>
      <c r="CI360" s="63">
        <f>BM363</f>
        <v>2.852728594328891E-13</v>
      </c>
      <c r="CJ360" s="63">
        <f>BS363</f>
        <v>6.5798814824640714E-2</v>
      </c>
      <c r="CK360" s="64">
        <f>SUM(CC360:CJ360)</f>
        <v>6.6154006603783358E-2</v>
      </c>
      <c r="CL360" s="75">
        <f>P118</f>
        <v>44585</v>
      </c>
    </row>
    <row r="361" spans="2:90" x14ac:dyDescent="0.65">
      <c r="B361" s="45">
        <v>44215</v>
      </c>
      <c r="C361" s="39">
        <f t="shared" si="94"/>
        <v>5034</v>
      </c>
      <c r="D361" s="47">
        <v>334328</v>
      </c>
      <c r="E361" s="52">
        <f t="shared" si="95"/>
        <v>5.623029245376316E-2</v>
      </c>
      <c r="F361" s="39">
        <f t="shared" si="96"/>
        <v>85202</v>
      </c>
      <c r="G361" s="47">
        <v>5945692</v>
      </c>
      <c r="H361" s="47">
        <f t="shared" si="97"/>
        <v>47</v>
      </c>
      <c r="I361" s="47">
        <v>4548</v>
      </c>
      <c r="J361" s="53">
        <f t="shared" si="98"/>
        <v>1.3603407432222249E-2</v>
      </c>
      <c r="Y361" s="48"/>
      <c r="Z361" s="51">
        <f>Z360+$AA$41</f>
        <v>286.20000000000039</v>
      </c>
      <c r="AA361" s="25">
        <f>AA360+AB361*$AA$41</f>
        <v>18.138706446752369</v>
      </c>
      <c r="AB361" s="26">
        <f>-$AC$35*AA360*AC360</f>
        <v>-1.1892425470432653E-24</v>
      </c>
      <c r="AC361" s="25">
        <f>AC360+AD361*$AA$41</f>
        <v>3.5530009051758542E-24</v>
      </c>
      <c r="AD361" s="27">
        <f>$AC$35*AA360*AC360-$AC$36*AC360</f>
        <v>-9.0879909760764908E-25</v>
      </c>
      <c r="AE361" s="33"/>
      <c r="AF361" s="51">
        <f>AF360+$AG$41</f>
        <v>117.66000000000047</v>
      </c>
      <c r="AG361" s="80">
        <f>AG360+AH361*$AG$41</f>
        <v>6.927065646442597</v>
      </c>
      <c r="AH361" s="26">
        <f>-$AI$35*AG360*AI360</f>
        <v>-2.2318560904439143E-12</v>
      </c>
      <c r="AI361" s="25">
        <f>AI360+AJ361*$AG$41</f>
        <v>1.3500268550628011E-11</v>
      </c>
      <c r="AJ361" s="27">
        <f>$AI$35*AG360*AI360-$AI$36*AI360</f>
        <v>-4.9791431162707298E-12</v>
      </c>
      <c r="AK361" s="30"/>
      <c r="AL361" s="51">
        <f>AL360+$AM$41</f>
        <v>159</v>
      </c>
      <c r="AM361" s="25">
        <f>AM360+AN361*$AM$41</f>
        <v>29.289001880064124</v>
      </c>
      <c r="AN361" s="26">
        <f>-$AO$35*AM360*AO360</f>
        <v>-1.7594485951150458E-7</v>
      </c>
      <c r="AO361" s="25">
        <f>AO360+AP361*$AM$41</f>
        <v>3.0489905559921736E-7</v>
      </c>
      <c r="AP361" s="27">
        <f>$AO$35*AM360*AO360-$AO$36*AO360</f>
        <v>-5.7668429858380838E-8</v>
      </c>
      <c r="AQ361" s="5"/>
      <c r="AR361" s="51">
        <f>AR360+$AS$41</f>
        <v>76.319999999999908</v>
      </c>
      <c r="AS361" s="25">
        <f>AS360+AT361*$AS$41</f>
        <v>3.0403696206389004</v>
      </c>
      <c r="AT361" s="26">
        <f>-$AU$35*AS360*AU360</f>
        <v>-4.4888695489280021E-7</v>
      </c>
      <c r="AU361" s="25">
        <f>AU360+AV361*$AS$41</f>
        <v>5.172996934162369E-6</v>
      </c>
      <c r="AV361" s="27">
        <f>$AU$35*AS360*AU360-$AU$36*AU360</f>
        <v>-2.106459266233482E-6</v>
      </c>
      <c r="AW361" s="30"/>
      <c r="AX361" s="19">
        <f>AX360+$AS$41</f>
        <v>76.319999999999908</v>
      </c>
      <c r="AY361" s="25">
        <f>AY360+AZ361*$AY$41</f>
        <v>1.3137675971379009E-3</v>
      </c>
      <c r="AZ361" s="26">
        <f>-$BA$35*AY360*BA360</f>
        <v>-4.0010943286331162E-8</v>
      </c>
      <c r="BA361" s="25">
        <f>BA360+BB361*$AY$41</f>
        <v>3.9253764379849389E-4</v>
      </c>
      <c r="BB361" s="27">
        <f>$BA$35*AY360*BA360-$BA$36*BA360</f>
        <v>-1.6915414501736127E-4</v>
      </c>
      <c r="BC361" s="36"/>
      <c r="BD361" s="19">
        <f>BD360+$BE$41</f>
        <v>63.600000000000364</v>
      </c>
      <c r="BE361" s="25">
        <f>BE360+BF361*$BE$41</f>
        <v>0.57330800636633295</v>
      </c>
      <c r="BF361" s="26">
        <f>-$BG$35*BE360*BG360</f>
        <v>-5.792039299511124E-7</v>
      </c>
      <c r="BG361" s="25">
        <f>BG360+BH361*$BE$41</f>
        <v>1.6392635950708569E-5</v>
      </c>
      <c r="BH361" s="27">
        <f>$BG$35*BE360*BG360-$BG$36*BG360</f>
        <v>-1.1581620043689034E-5</v>
      </c>
      <c r="BI361" s="74"/>
      <c r="BJ361" s="19">
        <f>BJ360+$BK$41</f>
        <v>146.27999999999955</v>
      </c>
      <c r="BK361" s="25">
        <f>BK360+BL361*$BK$41</f>
        <v>1.2027122100113021</v>
      </c>
      <c r="BL361" s="26">
        <f>-$BM$35*BK360*BM360</f>
        <v>-3.874848137435448E-14</v>
      </c>
      <c r="BM361" s="25">
        <f>BM360+BN361*$BK$41</f>
        <v>5.4304584145748874E-13</v>
      </c>
      <c r="BN361" s="27">
        <f>$BM$35*BK360*BM360-$BM$36*BM360</f>
        <v>-4.4826150581028985E-13</v>
      </c>
      <c r="BO361" s="74"/>
      <c r="BP361" s="19">
        <f>BP360+$BK$41</f>
        <v>146.27999999999955</v>
      </c>
      <c r="BQ361" s="25">
        <f>BQ360+BR361*$BQ$41</f>
        <v>0.77907492032819703</v>
      </c>
      <c r="BR361" s="26">
        <f>-$BS$35*BQ360*BS360</f>
        <v>-3.2815582479569722E-3</v>
      </c>
      <c r="BS361" s="25">
        <f>BS360+BT361*$BQ$41</f>
        <v>7.4605051260176011E-2</v>
      </c>
      <c r="BT361" s="27">
        <f>$BS$35*BQ360*BS360-$BS$36*BS360</f>
        <v>-4.8354786172360893E-2</v>
      </c>
      <c r="BU361" s="100"/>
      <c r="BV361" s="19">
        <f>BV360+$BK$41</f>
        <v>146.27999999999955</v>
      </c>
      <c r="BW361" s="25">
        <f>BW360+BX361*$BQ$41</f>
        <v>0.77907492032819703</v>
      </c>
      <c r="BX361" s="26">
        <f>-$BS$35*BW360*BY360</f>
        <v>-3.2815582479569722E-3</v>
      </c>
      <c r="BY361" s="25">
        <f>BY360+BZ361*$BQ$41</f>
        <v>7.4605051260176011E-2</v>
      </c>
      <c r="BZ361" s="27">
        <f>$BS$35*BW360*BY360-$BS$36*BY360</f>
        <v>-4.8354786172360893E-2</v>
      </c>
      <c r="CA361" s="33"/>
      <c r="CB361" s="21">
        <f>CB360+$AA$41</f>
        <v>286.20000000000039</v>
      </c>
      <c r="CC361" s="64">
        <f>AC364</f>
        <v>1.908370398859952E-24</v>
      </c>
      <c r="CD361" s="64">
        <f>AI364</f>
        <v>9.1976496163895336E-12</v>
      </c>
      <c r="CE361" s="64">
        <f>AO364</f>
        <v>2.3250152247907719E-7</v>
      </c>
      <c r="CF361" s="25">
        <f>AU364</f>
        <v>3.9107240477964585E-6</v>
      </c>
      <c r="CG361" s="63">
        <f>BA364</f>
        <v>3.1372501172081258E-4</v>
      </c>
      <c r="CH361" s="63">
        <f>BG364</f>
        <v>1.102671720222984E-5</v>
      </c>
      <c r="CI361" s="63">
        <f>BM364</f>
        <v>2.0676281523368115E-13</v>
      </c>
      <c r="CJ361" s="63">
        <f>BS364</f>
        <v>6.1793373278288675E-2</v>
      </c>
      <c r="CK361" s="64">
        <f>SUM(CC361:CJ361)</f>
        <v>6.2122268242186404E-2</v>
      </c>
      <c r="CL361" s="36"/>
    </row>
    <row r="362" spans="2:90" x14ac:dyDescent="0.65">
      <c r="B362" s="45">
        <v>44216</v>
      </c>
      <c r="C362" s="39">
        <f t="shared" si="94"/>
        <v>5446</v>
      </c>
      <c r="D362" s="47">
        <v>339774</v>
      </c>
      <c r="E362" s="52">
        <f t="shared" si="95"/>
        <v>5.6128706132670791E-2</v>
      </c>
      <c r="F362" s="39">
        <f t="shared" si="96"/>
        <v>107788</v>
      </c>
      <c r="G362" s="47">
        <v>6053480</v>
      </c>
      <c r="H362" s="47">
        <f t="shared" si="97"/>
        <v>99</v>
      </c>
      <c r="I362" s="47">
        <v>4647</v>
      </c>
      <c r="J362" s="53">
        <f t="shared" si="98"/>
        <v>1.3676738067068111E-2</v>
      </c>
      <c r="Y362" s="48"/>
      <c r="Z362" s="51">
        <f>Z361+$AA$41</f>
        <v>287.10000000000036</v>
      </c>
      <c r="AA362" s="25">
        <f>AA361+AB362*$AA$41</f>
        <v>18.138706446752369</v>
      </c>
      <c r="AB362" s="26">
        <f>-$AC$35*AA361*AC361</f>
        <v>-9.6670260636045404E-25</v>
      </c>
      <c r="AC362" s="25">
        <f>AC361+AD362*$AA$41</f>
        <v>2.8881368598642937E-24</v>
      </c>
      <c r="AD362" s="27">
        <f>$AC$35*AA361*AC361-$AC$36*AC361</f>
        <v>-7.3873782812395605E-25</v>
      </c>
      <c r="AE362" s="33"/>
      <c r="AF362" s="51">
        <f>AF361+$AG$41</f>
        <v>118.03000000000047</v>
      </c>
      <c r="AG362" s="80">
        <f>AG361+AH362*$AG$41</f>
        <v>6.9270656464418705</v>
      </c>
      <c r="AH362" s="26">
        <f>-$AI$35*AG361*AI361</f>
        <v>-1.9638621763908987E-12</v>
      </c>
      <c r="AI362" s="25">
        <f>AI361+AJ362*$AG$41</f>
        <v>1.1879200854938432E-11</v>
      </c>
      <c r="AJ362" s="27">
        <f>$AI$35*AG361*AI361-$AI$36*AI361</f>
        <v>-4.3812640424042668E-12</v>
      </c>
      <c r="AK362" s="30"/>
      <c r="AL362" s="51">
        <f>AL361+$AM$41</f>
        <v>159.5</v>
      </c>
      <c r="AM362" s="25">
        <f>AM361+AN362*$AM$41</f>
        <v>29.289001799692421</v>
      </c>
      <c r="AN362" s="26">
        <f>-$AO$35*AM361*AO361</f>
        <v>-1.6074340222815455E-7</v>
      </c>
      <c r="AO362" s="25">
        <f>AO361+AP362*$AM$41</f>
        <v>2.7855608725356855E-7</v>
      </c>
      <c r="AP362" s="27">
        <f>$AO$35*AM361*AO361-$AO$36*AO361</f>
        <v>-5.2685936691297581E-8</v>
      </c>
      <c r="AQ362" s="5"/>
      <c r="AR362" s="51">
        <f>AR361+$AS$41</f>
        <v>76.559999999999903</v>
      </c>
      <c r="AS362" s="25">
        <f>AS361+AT362*$AS$41</f>
        <v>3.0403695224972864</v>
      </c>
      <c r="AT362" s="26">
        <f>-$AU$35*AS361*AU361</f>
        <v>-4.0892339088342132E-7</v>
      </c>
      <c r="AU362" s="25">
        <f>AU361+AV362*$AS$41</f>
        <v>4.7124548790848546E-6</v>
      </c>
      <c r="AV362" s="27">
        <f>$AU$35*AS361*AU361-$AU$36*AU361</f>
        <v>-1.9189252294896446E-6</v>
      </c>
      <c r="AW362" s="30"/>
      <c r="AX362" s="19">
        <f>AX361+$AS$41</f>
        <v>76.559999999999903</v>
      </c>
      <c r="AY362" s="25">
        <f>AY361+AZ362*$AY$41</f>
        <v>1.3137609136239484E-3</v>
      </c>
      <c r="AZ362" s="26">
        <f>-$BA$35*AY361*BA361</f>
        <v>-3.7130633069711078E-8</v>
      </c>
      <c r="BA362" s="25">
        <f>BA361+BB362*$AY$41</f>
        <v>3.6428161695895489E-4</v>
      </c>
      <c r="BB362" s="27">
        <f>$BA$35*AY361*BA361-$BA$36*BA361</f>
        <v>-1.5697792688632785E-4</v>
      </c>
      <c r="BC362" s="36"/>
      <c r="BD362" s="19">
        <f>BD361+$BE$41</f>
        <v>63.800000000000367</v>
      </c>
      <c r="BE362" s="25">
        <f>BE361+BF362*$BE$41</f>
        <v>0.57330790486761507</v>
      </c>
      <c r="BF362" s="26">
        <f>-$BG$35*BE361*BG361</f>
        <v>-5.0749358954344951E-7</v>
      </c>
      <c r="BG362" s="25">
        <f>BG361+BH362*$BE$41</f>
        <v>1.4363091995025145E-5</v>
      </c>
      <c r="BH362" s="27">
        <f>$BG$35*BE361*BG361-$BG$36*BG361</f>
        <v>-1.014771977841712E-5</v>
      </c>
      <c r="BI362" s="74"/>
      <c r="BJ362" s="19">
        <f>BJ361+$BK$41</f>
        <v>146.73999999999955</v>
      </c>
      <c r="BK362" s="25">
        <f>BK361+BL362*$BK$41</f>
        <v>1.2027122100112893</v>
      </c>
      <c r="BL362" s="26">
        <f>-$BM$35*BK361*BM361</f>
        <v>-2.8084498157021684E-14</v>
      </c>
      <c r="BM362" s="25">
        <f>BM361+BN362*$BK$41</f>
        <v>3.935940040139296E-13</v>
      </c>
      <c r="BN362" s="27">
        <f>$BM$35*BK361*BM361-$BM$36*BM361</f>
        <v>-3.2489529879034602E-13</v>
      </c>
      <c r="BO362" s="74"/>
      <c r="BP362" s="19">
        <f>BP361+$BK$41</f>
        <v>146.73999999999955</v>
      </c>
      <c r="BQ362" s="25">
        <f>BQ361+BR362*$BQ$41</f>
        <v>0.77876686882905399</v>
      </c>
      <c r="BR362" s="26">
        <f>-$BS$35*BQ361*BS361</f>
        <v>-3.0805149914299424E-3</v>
      </c>
      <c r="BS362" s="25">
        <f>BS361+BT362*$BQ$41</f>
        <v>7.0063774427407563E-2</v>
      </c>
      <c r="BT362" s="27">
        <f>$BS$35*BQ361*BS361-$BS$36*BS361</f>
        <v>-4.5412768327684462E-2</v>
      </c>
      <c r="BU362" s="100"/>
      <c r="BV362" s="19">
        <f>BV361+$BK$41</f>
        <v>146.73999999999955</v>
      </c>
      <c r="BW362" s="25">
        <f>BW361+BX362*$BQ$41</f>
        <v>0.77876686882905399</v>
      </c>
      <c r="BX362" s="26">
        <f>-$BS$35*BW361*BY361</f>
        <v>-3.0805149914299424E-3</v>
      </c>
      <c r="BY362" s="25">
        <f>BY361+BZ362*$BQ$41</f>
        <v>7.0063774427407563E-2</v>
      </c>
      <c r="BZ362" s="27">
        <f>$BS$35*BW361*BY361-$BS$36*BY361</f>
        <v>-4.5412768327684462E-2</v>
      </c>
      <c r="CA362" s="33"/>
      <c r="CB362" s="21">
        <f>CB361+$AA$41</f>
        <v>287.10000000000036</v>
      </c>
      <c r="CC362" s="64">
        <f>AC365</f>
        <v>1.5512618877164502E-24</v>
      </c>
      <c r="CD362" s="64">
        <f>AI365</f>
        <v>8.093226203367206E-12</v>
      </c>
      <c r="CE362" s="64">
        <f>AO365</f>
        <v>2.1241362691026671E-7</v>
      </c>
      <c r="CF362" s="25">
        <f>AU365</f>
        <v>3.5625597347895281E-6</v>
      </c>
      <c r="CG362" s="63">
        <f>BA365</f>
        <v>2.9114215241746123E-4</v>
      </c>
      <c r="CH362" s="63">
        <f>BG365</f>
        <v>9.6615183507467549E-6</v>
      </c>
      <c r="CI362" s="63">
        <f>BM365</f>
        <v>1.4985954797222681E-13</v>
      </c>
      <c r="CJ362" s="63">
        <f>BS365</f>
        <v>5.8031670342630681E-2</v>
      </c>
      <c r="CK362" s="64">
        <f>SUM(CC362:CJ362)</f>
        <v>5.8336248995003677E-2</v>
      </c>
      <c r="CL362" s="36"/>
    </row>
    <row r="363" spans="2:90" x14ac:dyDescent="0.65">
      <c r="B363" s="45">
        <v>44217</v>
      </c>
      <c r="C363" s="39">
        <f t="shared" si="94"/>
        <v>5447</v>
      </c>
      <c r="D363" s="47">
        <v>345221</v>
      </c>
      <c r="E363" s="52">
        <f t="shared" si="95"/>
        <v>5.6177259390201371E-2</v>
      </c>
      <c r="F363" s="39">
        <f t="shared" si="96"/>
        <v>91729</v>
      </c>
      <c r="G363" s="47">
        <v>6145209</v>
      </c>
      <c r="H363" s="47">
        <f t="shared" si="97"/>
        <v>96</v>
      </c>
      <c r="I363" s="47">
        <v>4743</v>
      </c>
      <c r="J363" s="53">
        <f t="shared" si="98"/>
        <v>1.3739025146210688E-2</v>
      </c>
      <c r="Y363" s="48"/>
      <c r="Z363" s="51">
        <f>Z362+$AA$41</f>
        <v>288.00000000000034</v>
      </c>
      <c r="AA363" s="25">
        <f>AA362+AB363*$AA$41</f>
        <v>18.138706446752369</v>
      </c>
      <c r="AB363" s="26">
        <f>-$AC$35*AA362*AC362</f>
        <v>-7.858060001868541E-25</v>
      </c>
      <c r="AC363" s="25">
        <f>AC362+AD363*$AA$41</f>
        <v>2.3476871365710874E-24</v>
      </c>
      <c r="AD363" s="27">
        <f>$AC$35*AA362*AC362-$AC$36*AC362</f>
        <v>-6.0049969254800691E-25</v>
      </c>
      <c r="AE363" s="33"/>
      <c r="AF363" s="51">
        <f>AF362+$AG$41</f>
        <v>118.40000000000047</v>
      </c>
      <c r="AG363" s="80">
        <f>AG362+AH363*$AG$41</f>
        <v>6.927065646441231</v>
      </c>
      <c r="AH363" s="26">
        <f>-$AI$35*AG362*AI362</f>
        <v>-1.7280480871379651E-12</v>
      </c>
      <c r="AI363" s="25">
        <f>AI362+AJ363*$AG$41</f>
        <v>1.0452785618505687E-11</v>
      </c>
      <c r="AJ363" s="27">
        <f>$AI$35*AG362*AI362-$AI$36*AI362</f>
        <v>-3.8551763146830973E-12</v>
      </c>
      <c r="AK363" s="30"/>
      <c r="AL363" s="51">
        <f>AL362+$AM$41</f>
        <v>160</v>
      </c>
      <c r="AM363" s="25">
        <f>AM362+AN363*$AM$41</f>
        <v>29.289001726264754</v>
      </c>
      <c r="AN363" s="26">
        <f>-$AO$35*AM362*AO362</f>
        <v>-1.4685533533593086E-7</v>
      </c>
      <c r="AO363" s="25">
        <f>AO362+AP363*$AM$41</f>
        <v>2.5448912438278499E-7</v>
      </c>
      <c r="AP363" s="27">
        <f>$AO$35*AM362*AO362-$AO$36*AO362</f>
        <v>-4.813392574156712E-8</v>
      </c>
      <c r="AQ363" s="5"/>
      <c r="AR363" s="51">
        <f>AR362+$AS$41</f>
        <v>76.799999999999898</v>
      </c>
      <c r="AS363" s="25">
        <f>AS362+AT363*$AS$41</f>
        <v>3.0403694330930362</v>
      </c>
      <c r="AT363" s="26">
        <f>-$AU$35*AS362*AU362</f>
        <v>-3.7251770895334389E-7</v>
      </c>
      <c r="AU363" s="25">
        <f>AU362+AV363*$AS$41</f>
        <v>4.292914002292493E-6</v>
      </c>
      <c r="AV363" s="27">
        <f>$AU$35*AS362*AU362-$AU$36*AU362</f>
        <v>-1.7480869866348407E-6</v>
      </c>
      <c r="AW363" s="30"/>
      <c r="AX363" s="19">
        <f>AX362+$AS$41</f>
        <v>76.799999999999898</v>
      </c>
      <c r="AY363" s="25">
        <f>AY362+AZ363*$AY$41</f>
        <v>1.3137547112407576E-3</v>
      </c>
      <c r="AZ363" s="26">
        <f>-$BA$35*AY362*BA362</f>
        <v>-3.4457684393693213E-8</v>
      </c>
      <c r="BA363" s="25">
        <f>BA362+BB363*$AY$41</f>
        <v>3.3805954292110102E-4</v>
      </c>
      <c r="BB363" s="27">
        <f>$BA$35*AY362*BA362-$BA$36*BA362</f>
        <v>-1.4567818909918826E-4</v>
      </c>
      <c r="BC363" s="36"/>
      <c r="BD363" s="19">
        <f>BD362+$BE$41</f>
        <v>64.000000000000369</v>
      </c>
      <c r="BE363" s="25">
        <f>BE362+BF363*$BE$41</f>
        <v>0.5733078159352939</v>
      </c>
      <c r="BF363" s="26">
        <f>-$BG$35*BE362*BG362</f>
        <v>-4.446616056707887E-7</v>
      </c>
      <c r="BG363" s="25">
        <f>BG362+BH363*$BE$41</f>
        <v>1.2584822356806033E-5</v>
      </c>
      <c r="BH363" s="27">
        <f>$BG$35*BE362*BG362-$BG$36*BG362</f>
        <v>-8.8913481910955562E-6</v>
      </c>
      <c r="BI363" s="74"/>
      <c r="BJ363" s="19">
        <f>BJ362+$BK$41</f>
        <v>147.19999999999956</v>
      </c>
      <c r="BK363" s="25">
        <f>BK362+BL363*$BK$41</f>
        <v>1.2027122100112799</v>
      </c>
      <c r="BL363" s="26">
        <f>-$BM$35*BK362*BM362</f>
        <v>-2.0355353519835776E-14</v>
      </c>
      <c r="BM363" s="25">
        <f>BM362+BN363*$BK$41</f>
        <v>2.852728594328891E-13</v>
      </c>
      <c r="BN363" s="27">
        <f>$BM$35*BK362*BM362-$BM$36*BM362</f>
        <v>-2.3548074908921846E-13</v>
      </c>
      <c r="BO363" s="74"/>
      <c r="BP363" s="19">
        <f>BP362+$BK$41</f>
        <v>147.19999999999956</v>
      </c>
      <c r="BQ363" s="25">
        <f>BQ362+BR363*$BQ$41</f>
        <v>0.77847768309403931</v>
      </c>
      <c r="BR363" s="26">
        <f>-$BS$35*BQ362*BS362</f>
        <v>-2.8918573501463987E-3</v>
      </c>
      <c r="BS363" s="25">
        <f>BS362+BT363*$BQ$41</f>
        <v>6.5798814824640714E-2</v>
      </c>
      <c r="BT363" s="27">
        <f>$BS$35*BQ362*BS362-$BS$36*BS362</f>
        <v>-4.2649596027668525E-2</v>
      </c>
      <c r="BU363" s="100"/>
      <c r="BV363" s="19">
        <f>BV362+$BK$41</f>
        <v>147.19999999999956</v>
      </c>
      <c r="BW363" s="25">
        <f>BW362+BX363*$BQ$41</f>
        <v>0.77847768309403931</v>
      </c>
      <c r="BX363" s="26">
        <f>-$BS$35*BW362*BY362</f>
        <v>-2.8918573501463987E-3</v>
      </c>
      <c r="BY363" s="25">
        <f>BY362+BZ363*$BQ$41</f>
        <v>6.5798814824640714E-2</v>
      </c>
      <c r="BZ363" s="27">
        <f>$BS$35*BW362*BY362-$BS$36*BY362</f>
        <v>-4.2649596027668525E-2</v>
      </c>
      <c r="CA363" s="33"/>
      <c r="CB363" s="21">
        <f>CB362+$AA$41</f>
        <v>288.00000000000034</v>
      </c>
      <c r="CC363" s="64">
        <f>AC366</f>
        <v>1.2609781862678127E-24</v>
      </c>
      <c r="CD363" s="64">
        <f>AI366</f>
        <v>7.1214183091028544E-12</v>
      </c>
      <c r="CE363" s="64">
        <f>AO366</f>
        <v>1.9406130501357582E-7</v>
      </c>
      <c r="CF363" s="25">
        <f>AU366</f>
        <v>3.24539182575278E-6</v>
      </c>
      <c r="CG363" s="63">
        <f>BA366</f>
        <v>2.701848744638231E-4</v>
      </c>
      <c r="CH363" s="63">
        <f>BG366</f>
        <v>8.4653424089252113E-6</v>
      </c>
      <c r="CI363" s="63">
        <f>BM366</f>
        <v>1.0861664895140107E-13</v>
      </c>
      <c r="CJ363" s="63">
        <f>BS366</f>
        <v>5.4498884592168381E-2</v>
      </c>
      <c r="CK363" s="64">
        <f>SUM(CC363:CJ363)</f>
        <v>5.4780974269401927E-2</v>
      </c>
      <c r="CL363" s="75">
        <f>P119</f>
        <v>44592</v>
      </c>
    </row>
    <row r="364" spans="2:90" x14ac:dyDescent="0.65">
      <c r="B364" s="45">
        <v>44218</v>
      </c>
      <c r="C364" s="39">
        <f t="shared" si="94"/>
        <v>5799</v>
      </c>
      <c r="D364" s="47">
        <v>351020</v>
      </c>
      <c r="E364" s="52">
        <f t="shared" si="95"/>
        <v>5.6288800578057858E-2</v>
      </c>
      <c r="F364" s="39">
        <f t="shared" si="96"/>
        <v>90845</v>
      </c>
      <c r="G364" s="47">
        <v>6236054</v>
      </c>
      <c r="H364" s="47">
        <f t="shared" si="97"/>
        <v>87</v>
      </c>
      <c r="I364" s="47">
        <v>4830</v>
      </c>
      <c r="J364" s="53">
        <f t="shared" si="98"/>
        <v>1.3759899720813628E-2</v>
      </c>
      <c r="Y364" s="48"/>
      <c r="Z364" s="51">
        <f>Z363+$AA$41</f>
        <v>288.90000000000032</v>
      </c>
      <c r="AA364" s="25">
        <f>AA363+AB364*$AA$41</f>
        <v>18.138706446752369</v>
      </c>
      <c r="AB364" s="26">
        <f>-$AC$35*AA363*AC363</f>
        <v>-6.3876011698619385E-25</v>
      </c>
      <c r="AC364" s="25">
        <f>AC363+AD364*$AA$41</f>
        <v>1.908370398859952E-24</v>
      </c>
      <c r="AD364" s="27">
        <f>$AC$35*AA363*AC363-$AC$36*AC363</f>
        <v>-4.881297085679281E-25</v>
      </c>
      <c r="AE364" s="33"/>
      <c r="AF364" s="51">
        <f>AF363+$AG$41</f>
        <v>118.77000000000048</v>
      </c>
      <c r="AG364" s="80">
        <f>AG363+AH364*$AG$41</f>
        <v>6.9270656464406688</v>
      </c>
      <c r="AH364" s="26">
        <f>-$AI$35*AG363*AI363</f>
        <v>-1.5205497755188798E-12</v>
      </c>
      <c r="AI364" s="25">
        <f>AI363+AJ364*$AG$41</f>
        <v>9.1976496163895336E-12</v>
      </c>
      <c r="AJ364" s="27">
        <f>$AI$35*AG363*AI363-$AI$36*AI363</f>
        <v>-3.3922594651787929E-12</v>
      </c>
      <c r="AK364" s="30"/>
      <c r="AL364" s="51">
        <f>AL363+$AM$41</f>
        <v>160.5</v>
      </c>
      <c r="AM364" s="25">
        <f>AM363+AN364*$AM$41</f>
        <v>29.289001659181164</v>
      </c>
      <c r="AN364" s="26">
        <f>-$AO$35*AM363*AO363</f>
        <v>-1.341671832605339E-7</v>
      </c>
      <c r="AO364" s="25">
        <f>AO363+AP364*$AM$41</f>
        <v>2.3250152247907719E-7</v>
      </c>
      <c r="AP364" s="27">
        <f>$AO$35*AM363*AO363-$AO$36*AO363</f>
        <v>-4.3975203807415565E-8</v>
      </c>
      <c r="AQ364" s="5"/>
      <c r="AR364" s="51">
        <f>AR363+$AS$41</f>
        <v>77.039999999999893</v>
      </c>
      <c r="AS364" s="25">
        <f>AS363+AT364*$AS$41</f>
        <v>3.0403693516482786</v>
      </c>
      <c r="AT364" s="26">
        <f>-$AU$35*AS363*AU363</f>
        <v>-3.3935315729814675E-7</v>
      </c>
      <c r="AU364" s="25">
        <f>AU363+AV364*$AS$41</f>
        <v>3.9107240477964585E-6</v>
      </c>
      <c r="AV364" s="27">
        <f>$AU$35*AS363*AU363-$AU$36*AU363</f>
        <v>-1.5924581437334752E-6</v>
      </c>
      <c r="AW364" s="30"/>
      <c r="AX364" s="19">
        <f>AX363+$AS$41</f>
        <v>77.039999999999893</v>
      </c>
      <c r="AY364" s="25">
        <f>AY363+AZ364*$AY$41</f>
        <v>1.3137489553507267E-3</v>
      </c>
      <c r="AZ364" s="26">
        <f>-$BA$35*AY363*BA363</f>
        <v>-3.197716683785953E-8</v>
      </c>
      <c r="BA364" s="25">
        <f>BA363+BB364*$AY$41</f>
        <v>3.1372501172081258E-4</v>
      </c>
      <c r="BB364" s="27">
        <f>$BA$35*AY363*BA363-$BA$36*BA363</f>
        <v>-1.3519184000160254E-4</v>
      </c>
      <c r="BC364" s="36"/>
      <c r="BD364" s="19">
        <f>BD363+$BE$41</f>
        <v>64.200000000000372</v>
      </c>
      <c r="BE364" s="25">
        <f>BE363+BF364*$BE$41</f>
        <v>0.57330773801354207</v>
      </c>
      <c r="BF364" s="26">
        <f>-$BG$35*BE363*BG363</f>
        <v>-3.8960875904296273E-7</v>
      </c>
      <c r="BG364" s="25">
        <f>BG363+BH364*$BE$41</f>
        <v>1.102671720222984E-5</v>
      </c>
      <c r="BH364" s="27">
        <f>$BG$35*BE363*BG363-$BG$36*BG363</f>
        <v>-7.7905257728809601E-6</v>
      </c>
      <c r="BI364" s="74"/>
      <c r="BJ364" s="19">
        <f>BJ363+$BK$41</f>
        <v>147.65999999999957</v>
      </c>
      <c r="BK364" s="25">
        <f>BK363+BL364*$BK$41</f>
        <v>1.202712210011273</v>
      </c>
      <c r="BL364" s="26">
        <f>-$BM$35*BK363*BM363</f>
        <v>-1.475334950266499E-14</v>
      </c>
      <c r="BM364" s="25">
        <f>BM363+BN364*$BK$41</f>
        <v>2.0676281523368115E-13</v>
      </c>
      <c r="BN364" s="27">
        <f>$BM$35*BK363*BM363-$BM$36*BM363</f>
        <v>-1.7067400912871294E-13</v>
      </c>
      <c r="BO364" s="74"/>
      <c r="BP364" s="19">
        <f>BP363+$BK$41</f>
        <v>147.65999999999957</v>
      </c>
      <c r="BQ364" s="25">
        <f>BQ363+BR364*$BQ$41</f>
        <v>0.77820620167678967</v>
      </c>
      <c r="BR364" s="26">
        <f>-$BS$35*BQ363*BS363</f>
        <v>-2.7148141724960616E-3</v>
      </c>
      <c r="BS364" s="25">
        <f>BS363+BT364*$BQ$41</f>
        <v>6.1793373278288675E-2</v>
      </c>
      <c r="BT364" s="27">
        <f>$BS$35*BQ363*BS363-$BS$36*BS363</f>
        <v>-4.0054415463520406E-2</v>
      </c>
      <c r="BU364" s="100"/>
      <c r="BV364" s="19">
        <f>BV363+$BK$41</f>
        <v>147.65999999999957</v>
      </c>
      <c r="BW364" s="25">
        <f>BW363+BX364*$BQ$41</f>
        <v>0.77820620167678967</v>
      </c>
      <c r="BX364" s="26">
        <f>-$BS$35*BW363*BY363</f>
        <v>-2.7148141724960616E-3</v>
      </c>
      <c r="BY364" s="25">
        <f>BY363+BZ364*$BQ$41</f>
        <v>6.1793373278288675E-2</v>
      </c>
      <c r="BZ364" s="27">
        <f>$BS$35*BW363*BY363-$BS$36*BY363</f>
        <v>-4.0054415463520406E-2</v>
      </c>
      <c r="CA364" s="33"/>
      <c r="CB364" s="21">
        <f>CB363+$AA$41</f>
        <v>288.90000000000032</v>
      </c>
      <c r="CC364" s="64">
        <f>AC367</f>
        <v>1.0250145374124638E-24</v>
      </c>
      <c r="CD364" s="64">
        <f>AI367</f>
        <v>6.2663018997449052E-12</v>
      </c>
      <c r="CE364" s="64">
        <f>AO367</f>
        <v>1.7729460501471791E-7</v>
      </c>
      <c r="CF364" s="25">
        <f>AU367</f>
        <v>2.9564607703087268E-6</v>
      </c>
      <c r="CG364" s="63">
        <f>BA367</f>
        <v>2.5073616368441812E-4</v>
      </c>
      <c r="CH364" s="63">
        <f>BG367</f>
        <v>7.4172629441797704E-6</v>
      </c>
      <c r="CI364" s="63">
        <f>BM367</f>
        <v>7.8724222707640343E-14</v>
      </c>
      <c r="CJ364" s="63">
        <f>BS367</f>
        <v>5.1181094625368052E-2</v>
      </c>
      <c r="CK364" s="64">
        <f>SUM(CC364:CJ364)</f>
        <v>5.1442381813716999E-2</v>
      </c>
      <c r="CL364" s="36"/>
    </row>
    <row r="365" spans="2:90" x14ac:dyDescent="0.65">
      <c r="B365" s="45">
        <v>44219</v>
      </c>
      <c r="C365" s="39">
        <f t="shared" si="94"/>
        <v>5054</v>
      </c>
      <c r="D365" s="47">
        <v>356074</v>
      </c>
      <c r="E365" s="52">
        <f t="shared" si="95"/>
        <v>5.6175531616149695E-2</v>
      </c>
      <c r="F365" s="39">
        <f t="shared" si="96"/>
        <v>102542</v>
      </c>
      <c r="G365" s="47">
        <v>6338596</v>
      </c>
      <c r="H365" s="47">
        <f t="shared" si="97"/>
        <v>105</v>
      </c>
      <c r="I365" s="47">
        <v>4935</v>
      </c>
      <c r="J365" s="53">
        <f t="shared" si="98"/>
        <v>1.3859478647696826E-2</v>
      </c>
      <c r="Y365" s="48"/>
      <c r="Z365" s="51">
        <f>Z364+$AA$41</f>
        <v>289.8000000000003</v>
      </c>
      <c r="AA365" s="25">
        <f>AA364+AB365*$AA$41</f>
        <v>18.138706446752369</v>
      </c>
      <c r="AB365" s="26">
        <f>-$AC$35*AA364*AC364</f>
        <v>-5.1923055684888606E-25</v>
      </c>
      <c r="AC365" s="25">
        <f>AC364+AD365*$AA$41</f>
        <v>1.5512618877164502E-24</v>
      </c>
      <c r="AD365" s="27">
        <f>$AC$35*AA364*AC364-$AC$36*AC364</f>
        <v>-3.9678723460389079E-25</v>
      </c>
      <c r="AE365" s="33"/>
      <c r="AF365" s="51">
        <f>AF364+$AG$41</f>
        <v>119.14000000000048</v>
      </c>
      <c r="AG365" s="80">
        <f>AG364+AH365*$AG$41</f>
        <v>6.9270656464401741</v>
      </c>
      <c r="AH365" s="26">
        <f>-$AI$35*AG364*AI364</f>
        <v>-1.3379671763994929E-12</v>
      </c>
      <c r="AI365" s="25">
        <f>AI364+AJ365*$AG$41</f>
        <v>8.093226203367206E-12</v>
      </c>
      <c r="AJ365" s="27">
        <f>$AI$35*AG364*AI364-$AI$36*AI364</f>
        <v>-2.9849281433035877E-12</v>
      </c>
      <c r="AK365" s="30"/>
      <c r="AL365" s="51">
        <f>AL364+$AM$41</f>
        <v>161</v>
      </c>
      <c r="AM365" s="25">
        <f>AM364+AN365*$AM$41</f>
        <v>29.289001597893527</v>
      </c>
      <c r="AN365" s="26">
        <f>-$AO$35*AM364*AO364</f>
        <v>-1.2257527459773308E-7</v>
      </c>
      <c r="AO365" s="25">
        <f>AO364+AP365*$AM$41</f>
        <v>2.1241362691026671E-7</v>
      </c>
      <c r="AP365" s="27">
        <f>$AO$35*AM364*AO364-$AO$36*AO364</f>
        <v>-4.0175791137620948E-8</v>
      </c>
      <c r="AQ365" s="5"/>
      <c r="AR365" s="51">
        <f>AR364+$AS$41</f>
        <v>77.279999999999887</v>
      </c>
      <c r="AS365" s="25">
        <f>AS364+AT365*$AS$41</f>
        <v>3.0403692774543942</v>
      </c>
      <c r="AT365" s="26">
        <f>-$AU$35*AS364*AU364</f>
        <v>-3.0914118397953048E-7</v>
      </c>
      <c r="AU365" s="25">
        <f>AU364+AV365*$AS$41</f>
        <v>3.5625597347895281E-6</v>
      </c>
      <c r="AV365" s="27">
        <f>$AU$35*AS364*AU364-$AU$36*AU364</f>
        <v>-1.4506846375288759E-6</v>
      </c>
      <c r="AW365" s="30"/>
      <c r="AX365" s="19">
        <f>AX364+$AS$41</f>
        <v>77.279999999999887</v>
      </c>
      <c r="AY365" s="25">
        <f>AY364+AZ365*$AY$41</f>
        <v>1.3137436138101796E-3</v>
      </c>
      <c r="AZ365" s="26">
        <f>-$BA$35*AY364*BA364</f>
        <v>-2.9675225261924059E-8</v>
      </c>
      <c r="BA365" s="25">
        <f>BA364+BB365*$AY$41</f>
        <v>2.9114215241746123E-4</v>
      </c>
      <c r="BB365" s="27">
        <f>$BA$35*AY364*BA364-$BA$36*BA364</f>
        <v>-1.254603294630631E-4</v>
      </c>
      <c r="BC365" s="36"/>
      <c r="BD365" s="19">
        <f>BD364+$BE$41</f>
        <v>64.400000000000375</v>
      </c>
      <c r="BE365" s="25">
        <f>BE364+BF365*$BE$41</f>
        <v>0.57330766973915726</v>
      </c>
      <c r="BF365" s="26">
        <f>-$BG$35*BE364*BG364</f>
        <v>-3.4137192403397172E-7</v>
      </c>
      <c r="BG365" s="25">
        <f>BG364+BH365*$BE$41</f>
        <v>9.6615183507467549E-6</v>
      </c>
      <c r="BH365" s="27">
        <f>$BG$35*BE364*BG364-$BG$36*BG364</f>
        <v>-6.8259942574154241E-6</v>
      </c>
      <c r="BI365" s="74"/>
      <c r="BJ365" s="19">
        <f>BJ364+$BK$41</f>
        <v>148.11999999999958</v>
      </c>
      <c r="BK365" s="25">
        <f>BK364+BL365*$BK$41</f>
        <v>1.2027122100112682</v>
      </c>
      <c r="BL365" s="26">
        <f>-$BM$35*BK364*BM364</f>
        <v>-1.0693074985687685E-14</v>
      </c>
      <c r="BM365" s="25">
        <f>BM364+BN365*$BK$41</f>
        <v>1.4985954797222681E-13</v>
      </c>
      <c r="BN365" s="27">
        <f>$BM$35*BK364*BM364-$BM$36*BM364</f>
        <v>-1.2370275491620508E-13</v>
      </c>
      <c r="BO365" s="74"/>
      <c r="BP365" s="19">
        <f>BP364+$BK$41</f>
        <v>148.11999999999958</v>
      </c>
      <c r="BQ365" s="25">
        <f>BQ364+BR365*$BQ$41</f>
        <v>0.7779513353493589</v>
      </c>
      <c r="BR365" s="26">
        <f>-$BS$35*BQ364*BS364</f>
        <v>-2.548663274307732E-3</v>
      </c>
      <c r="BS365" s="25">
        <f>BS364+BT365*$BQ$41</f>
        <v>5.8031670342630681E-2</v>
      </c>
      <c r="BT365" s="27">
        <f>$BS$35*BQ364*BS364-$BS$36*BS364</f>
        <v>-3.7617029356579915E-2</v>
      </c>
      <c r="BU365" s="100"/>
      <c r="BV365" s="19">
        <f>BV364+$BK$41</f>
        <v>148.11999999999958</v>
      </c>
      <c r="BW365" s="25">
        <f>BW364+BX365*$BQ$41</f>
        <v>0.7779513353493589</v>
      </c>
      <c r="BX365" s="26">
        <f>-$BS$35*BW364*BY364</f>
        <v>-2.548663274307732E-3</v>
      </c>
      <c r="BY365" s="25">
        <f>BY364+BZ365*$BQ$41</f>
        <v>5.8031670342630681E-2</v>
      </c>
      <c r="BZ365" s="27">
        <f>$BS$35*BW364*BY364-$BS$36*BY364</f>
        <v>-3.7617029356579915E-2</v>
      </c>
      <c r="CA365" s="33"/>
      <c r="CB365" s="21">
        <f>CB364+$AA$41</f>
        <v>289.8000000000003</v>
      </c>
      <c r="CC365" s="64">
        <f>AC368</f>
        <v>8.3320616752028727E-25</v>
      </c>
      <c r="CD365" s="64">
        <f>AI368</f>
        <v>5.5138650468762047E-12</v>
      </c>
      <c r="CE365" s="64">
        <f>AO368</f>
        <v>1.6197653081476283E-7</v>
      </c>
      <c r="CF365" s="25">
        <f>AU368</f>
        <v>2.6932526955079294E-6</v>
      </c>
      <c r="CG365" s="63">
        <f>BA368</f>
        <v>2.3268742893140144E-4</v>
      </c>
      <c r="CH365" s="63">
        <f>BG368</f>
        <v>6.4989443887767337E-6</v>
      </c>
      <c r="CI365" s="63">
        <f>BM368</f>
        <v>5.7058501627086066E-14</v>
      </c>
      <c r="CJ365" s="63">
        <f>BS368</f>
        <v>4.8065224559303489E-2</v>
      </c>
      <c r="CK365" s="64">
        <f>SUM(CC365:CJ365)</f>
        <v>4.8307266167420912E-2</v>
      </c>
      <c r="CL365" s="36"/>
    </row>
    <row r="366" spans="2:90" x14ac:dyDescent="0.65">
      <c r="B366" s="45">
        <v>44220</v>
      </c>
      <c r="C366" s="39">
        <f t="shared" si="94"/>
        <v>4587</v>
      </c>
      <c r="D366" s="47">
        <v>360661</v>
      </c>
      <c r="E366" s="52">
        <f t="shared" si="95"/>
        <v>5.6552106084218907E-2</v>
      </c>
      <c r="F366" s="39">
        <f t="shared" si="96"/>
        <v>38903</v>
      </c>
      <c r="G366" s="47">
        <v>6377499</v>
      </c>
      <c r="H366" s="47">
        <f t="shared" si="97"/>
        <v>84</v>
      </c>
      <c r="I366" s="47">
        <v>5019</v>
      </c>
      <c r="J366" s="53">
        <f t="shared" si="98"/>
        <v>1.3916115133047377E-2</v>
      </c>
      <c r="Y366" s="48"/>
      <c r="Z366" s="51">
        <f>Z365+$AA$41</f>
        <v>290.70000000000027</v>
      </c>
      <c r="AA366" s="25">
        <f>AA365+AB366*$AA$41</f>
        <v>18.138706446752369</v>
      </c>
      <c r="AB366" s="26">
        <f>-$AC$35*AA365*AC365</f>
        <v>-4.2206826004985439E-25</v>
      </c>
      <c r="AC366" s="25">
        <f>AC365+AD366*$AA$41</f>
        <v>1.2609781862678127E-24</v>
      </c>
      <c r="AD366" s="27">
        <f>$AC$35*AA365*AC365-$AC$36*AC365</f>
        <v>-3.225374460540417E-25</v>
      </c>
      <c r="AE366" s="33"/>
      <c r="AF366" s="51">
        <f>AF365+$AG$41</f>
        <v>119.51000000000049</v>
      </c>
      <c r="AG366" s="80">
        <f>AG365+AH366*$AG$41</f>
        <v>6.9270656464397389</v>
      </c>
      <c r="AH366" s="26">
        <f>-$AI$35*AG365*AI365</f>
        <v>-1.1773084932465028E-12</v>
      </c>
      <c r="AI366" s="25">
        <f>AI365+AJ366*$AG$41</f>
        <v>7.1214183091028544E-12</v>
      </c>
      <c r="AJ366" s="27">
        <f>$AI$35*AG365*AI365-$AI$36*AI365</f>
        <v>-2.6265078223360841E-12</v>
      </c>
      <c r="AK366" s="30"/>
      <c r="AL366" s="51">
        <f>AL365+$AM$41</f>
        <v>161.5</v>
      </c>
      <c r="AM366" s="25">
        <f>AM365+AN366*$AM$41</f>
        <v>29.289001541901079</v>
      </c>
      <c r="AN366" s="26">
        <f>-$AO$35*AM365*AO365</f>
        <v>-1.1198489504380489E-7</v>
      </c>
      <c r="AO366" s="25">
        <f>AO365+AP366*$AM$41</f>
        <v>1.9406130501357582E-7</v>
      </c>
      <c r="AP366" s="27">
        <f>$AO$35*AM365*AO365-$AO$36*AO365</f>
        <v>-3.6704643793381813E-8</v>
      </c>
      <c r="AQ366" s="5"/>
      <c r="AR366" s="51">
        <f>AR365+$AS$41</f>
        <v>77.519999999999882</v>
      </c>
      <c r="AS366" s="25">
        <f>AS365+AT366*$AS$41</f>
        <v>3.0403692098658519</v>
      </c>
      <c r="AT366" s="26">
        <f>-$AU$35*AS365*AU365</f>
        <v>-2.81618926335504E-7</v>
      </c>
      <c r="AU366" s="25">
        <f>AU365+AV366*$AS$41</f>
        <v>3.24539182575278E-6</v>
      </c>
      <c r="AV366" s="27">
        <f>$AU$35*AS365*AU365-$AU$36*AU365</f>
        <v>-1.3215329543197836E-6</v>
      </c>
      <c r="AW366" s="30"/>
      <c r="AX366" s="19">
        <f>AX365+$AS$41</f>
        <v>77.519999999999882</v>
      </c>
      <c r="AY366" s="25">
        <f>AY365+AZ366*$AY$41</f>
        <v>1.3137386567897604E-3</v>
      </c>
      <c r="AZ366" s="26">
        <f>-$BA$35*AY365*BA365</f>
        <v>-2.7539002328356051E-8</v>
      </c>
      <c r="BA366" s="25">
        <f>BA365+BB366*$AY$41</f>
        <v>2.701848744638231E-4</v>
      </c>
      <c r="BB366" s="27">
        <f>$BA$35*AY365*BA365-$BA$36*BA365</f>
        <v>-1.1642932196465614E-4</v>
      </c>
      <c r="BC366" s="36"/>
      <c r="BD366" s="19">
        <f>BD365+$BE$41</f>
        <v>64.600000000000378</v>
      </c>
      <c r="BE366" s="25">
        <f>BE365+BF366*$BE$41</f>
        <v>0.57330760991771346</v>
      </c>
      <c r="BF366" s="26">
        <f>-$BG$35*BE365*BG365</f>
        <v>-2.991072188776713E-7</v>
      </c>
      <c r="BG366" s="25">
        <f>BG365+BH366*$BE$41</f>
        <v>8.4653424089252113E-6</v>
      </c>
      <c r="BH366" s="27">
        <f>$BG$35*BE365*BG365-$BG$36*BG365</f>
        <v>-5.9808797091077203E-6</v>
      </c>
      <c r="BI366" s="74"/>
      <c r="BJ366" s="19">
        <f>BJ365+$BK$41</f>
        <v>148.57999999999959</v>
      </c>
      <c r="BK366" s="25">
        <f>BK365+BL366*$BK$41</f>
        <v>1.2027122100112646</v>
      </c>
      <c r="BL366" s="26">
        <f>-$BM$35*BK365*BM365</f>
        <v>-7.7502300497175623E-15</v>
      </c>
      <c r="BM366" s="25">
        <f>BM365+BN366*$BK$41</f>
        <v>1.0861664895140107E-13</v>
      </c>
      <c r="BN366" s="27">
        <f>$BM$35*BK365*BM365-$BM$36*BM365</f>
        <v>-8.9658476132229865E-14</v>
      </c>
      <c r="BO366" s="74"/>
      <c r="BP366" s="19">
        <f>BP365+$BK$41</f>
        <v>148.57999999999959</v>
      </c>
      <c r="BQ366" s="25">
        <f>BQ365+BR366*$BQ$41</f>
        <v>0.77771206252755021</v>
      </c>
      <c r="BR366" s="26">
        <f>-$BS$35*BQ365*BS365</f>
        <v>-2.3927282180869762E-3</v>
      </c>
      <c r="BS366" s="25">
        <f>BS365+BT366*$BQ$41</f>
        <v>5.4498884592168381E-2</v>
      </c>
      <c r="BT366" s="27">
        <f>$BS$35*BQ365*BS365-$BS$36*BS365</f>
        <v>-3.5327857504622966E-2</v>
      </c>
      <c r="BU366" s="100"/>
      <c r="BV366" s="19">
        <f>BV365+$BK$41</f>
        <v>148.57999999999959</v>
      </c>
      <c r="BW366" s="25">
        <f>BW365+BX366*$BQ$41</f>
        <v>0.77771206252755021</v>
      </c>
      <c r="BX366" s="26">
        <f>-$BS$35*BW365*BY365</f>
        <v>-2.3927282180869762E-3</v>
      </c>
      <c r="BY366" s="25">
        <f>BY365+BZ366*$BQ$41</f>
        <v>5.4498884592168381E-2</v>
      </c>
      <c r="BZ366" s="27">
        <f>$BS$35*BW365*BY365-$BS$36*BY365</f>
        <v>-3.5327857504622966E-2</v>
      </c>
      <c r="CA366" s="33"/>
      <c r="CB366" s="21">
        <f>CB365+$AA$41</f>
        <v>290.70000000000027</v>
      </c>
      <c r="CC366" s="64">
        <f>AC369</f>
        <v>6.7729041126222313E-25</v>
      </c>
      <c r="CD366" s="64">
        <f>AI369</f>
        <v>4.8517783282035457E-12</v>
      </c>
      <c r="CE366" s="64">
        <f>AO369</f>
        <v>1.4798192263396159E-7</v>
      </c>
      <c r="CF366" s="25">
        <f>AU369</f>
        <v>2.453477533651293E-6</v>
      </c>
      <c r="CG366" s="63">
        <f>BA369</f>
        <v>2.1593789577008983E-4</v>
      </c>
      <c r="CH366" s="63">
        <f>BG369</f>
        <v>5.6943212694981551E-6</v>
      </c>
      <c r="CI366" s="63">
        <f>BM369</f>
        <v>4.1355411281974001E-14</v>
      </c>
      <c r="CJ366" s="63">
        <f>BS369</f>
        <v>4.5138992807481057E-2</v>
      </c>
      <c r="CK366" s="64">
        <f>SUM(CC366:CJ366)</f>
        <v>4.5363226488870062E-2</v>
      </c>
      <c r="CL366" s="75">
        <f>P120</f>
        <v>44599</v>
      </c>
    </row>
    <row r="367" spans="2:90" x14ac:dyDescent="0.65">
      <c r="B367" s="45">
        <v>44221</v>
      </c>
      <c r="C367" s="39">
        <f t="shared" si="94"/>
        <v>4152</v>
      </c>
      <c r="D367" s="47">
        <v>364813</v>
      </c>
      <c r="E367" s="52">
        <f t="shared" si="95"/>
        <v>5.7023949830716181E-2</v>
      </c>
      <c r="F367" s="39">
        <f t="shared" si="96"/>
        <v>20041</v>
      </c>
      <c r="G367" s="47">
        <v>6397540</v>
      </c>
      <c r="H367" s="47">
        <f t="shared" si="97"/>
        <v>65</v>
      </c>
      <c r="I367" s="47">
        <v>5084</v>
      </c>
      <c r="J367" s="53">
        <f t="shared" si="98"/>
        <v>1.3935906889283003E-2</v>
      </c>
      <c r="Y367" s="48"/>
      <c r="Z367" s="51">
        <f>Z366+$AA$41</f>
        <v>291.60000000000025</v>
      </c>
      <c r="AA367" s="25">
        <f>AA366+AB367*$AA$41</f>
        <v>18.138706446752369</v>
      </c>
      <c r="AB367" s="26">
        <f>-$AC$35*AA366*AC366</f>
        <v>-3.4308769734705123E-25</v>
      </c>
      <c r="AC367" s="25">
        <f>AC366+AD367*$AA$41</f>
        <v>1.0250145374124638E-24</v>
      </c>
      <c r="AD367" s="27">
        <f>$AC$35*AA366*AC366-$AC$36*AC366</f>
        <v>-2.6218183206149878E-25</v>
      </c>
      <c r="AE367" s="33"/>
      <c r="AF367" s="51">
        <f>AF366+$AG$41</f>
        <v>119.88000000000049</v>
      </c>
      <c r="AG367" s="80">
        <f>AG366+AH367*$AG$41</f>
        <v>6.9270656464393552</v>
      </c>
      <c r="AH367" s="26">
        <f>-$AI$35*AG366*AI366</f>
        <v>-1.0359411745811806E-12</v>
      </c>
      <c r="AI367" s="25">
        <f>AI366+AJ367*$AG$41</f>
        <v>6.2663018997449052E-12</v>
      </c>
      <c r="AJ367" s="27">
        <f>$AI$35*AG366*AI366-$AI$36*AI366</f>
        <v>-2.3111254306971611E-12</v>
      </c>
      <c r="AK367" s="30"/>
      <c r="AL367" s="51">
        <f>AL366+$AM$41</f>
        <v>162</v>
      </c>
      <c r="AM367" s="25">
        <f>AM366+AN367*$AM$41</f>
        <v>29.289001490746323</v>
      </c>
      <c r="AN367" s="26">
        <f>-$AO$35*AM366*AO366</f>
        <v>-1.0230951351178725E-7</v>
      </c>
      <c r="AO367" s="25">
        <f>AO366+AP367*$AM$41</f>
        <v>1.7729460501471791E-7</v>
      </c>
      <c r="AP367" s="27">
        <f>$AO$35*AM366*AO366-$AO$36*AO366</f>
        <v>-3.3533399997715812E-8</v>
      </c>
      <c r="AQ367" s="5"/>
      <c r="AR367" s="51">
        <f>AR366+$AS$41</f>
        <v>77.759999999999877</v>
      </c>
      <c r="AS367" s="25">
        <f>AS366+AT367*$AS$41</f>
        <v>3.04036914829459</v>
      </c>
      <c r="AT367" s="26">
        <f>-$AU$35*AS366*AU366</f>
        <v>-2.5654692390519591E-7</v>
      </c>
      <c r="AU367" s="25">
        <f>AU366+AV367*$AS$41</f>
        <v>2.9564607703087268E-6</v>
      </c>
      <c r="AV367" s="27">
        <f>$AU$35*AS366*AU366-$AU$36*AU366</f>
        <v>-1.2038793976835553E-6</v>
      </c>
      <c r="AW367" s="30"/>
      <c r="AX367" s="19">
        <f>AX366+$AS$41</f>
        <v>77.759999999999877</v>
      </c>
      <c r="AY367" s="25">
        <f>AY366+AZ367*$AY$41</f>
        <v>1.3137340566077701E-3</v>
      </c>
      <c r="AZ367" s="26">
        <f>-$BA$35*AY366*BA366</f>
        <v>-2.5556566612536937E-8</v>
      </c>
      <c r="BA367" s="25">
        <f>BA366+BB367*$AY$41</f>
        <v>2.5073616368441812E-4</v>
      </c>
      <c r="BB367" s="27">
        <f>$BA$35*AY366*BA366-$BA$36*BA366</f>
        <v>-1.080483932189167E-4</v>
      </c>
      <c r="BC367" s="36"/>
      <c r="BD367" s="19">
        <f>BD366+$BE$41</f>
        <v>64.800000000000381</v>
      </c>
      <c r="BE367" s="25">
        <f>BE366+BF367*$BE$41</f>
        <v>0.57330755750266504</v>
      </c>
      <c r="BF367" s="26">
        <f>-$BG$35*BE366*BG366</f>
        <v>-2.6207524207418248E-7</v>
      </c>
      <c r="BG367" s="25">
        <f>BG366+BH367*$BE$41</f>
        <v>7.4172629441797704E-6</v>
      </c>
      <c r="BH367" s="27">
        <f>$BG$35*BE366*BG366-$BG$36*BG366</f>
        <v>-5.2403973237272053E-6</v>
      </c>
      <c r="BI367" s="74"/>
      <c r="BJ367" s="19">
        <f>BJ366+$BK$41</f>
        <v>149.03999999999959</v>
      </c>
      <c r="BK367" s="25">
        <f>BK366+BL367*$BK$41</f>
        <v>1.2027122100112619</v>
      </c>
      <c r="BL367" s="26">
        <f>-$BM$35*BK366*BM366</f>
        <v>-5.6172865058873629E-15</v>
      </c>
      <c r="BM367" s="25">
        <f>BM366+BN367*$BK$41</f>
        <v>7.8724222707640343E-14</v>
      </c>
      <c r="BN367" s="27">
        <f>$BM$35*BK366*BM366-$BM$36*BM366</f>
        <v>-6.4983535312523333E-14</v>
      </c>
      <c r="BO367" s="74"/>
      <c r="BP367" s="19">
        <f>BP366+$BK$41</f>
        <v>149.03999999999959</v>
      </c>
      <c r="BQ367" s="25">
        <f>BQ366+BR367*$BQ$41</f>
        <v>0.77748742499585954</v>
      </c>
      <c r="BR367" s="26">
        <f>-$BS$35*BQ366*BS366</f>
        <v>-2.2463753169061885E-3</v>
      </c>
      <c r="BS367" s="25">
        <f>BS366+BT367*$BQ$41</f>
        <v>5.1181094625368052E-2</v>
      </c>
      <c r="BT367" s="27">
        <f>$BS$35*BQ366*BS366-$BS$36*BS366</f>
        <v>-3.3177899668003261E-2</v>
      </c>
      <c r="BU367" s="100"/>
      <c r="BV367" s="19">
        <f>BV366+$BK$41</f>
        <v>149.03999999999959</v>
      </c>
      <c r="BW367" s="25">
        <f>BW366+BX367*$BQ$41</f>
        <v>0.77748742499585954</v>
      </c>
      <c r="BX367" s="26">
        <f>-$BS$35*BW366*BY366</f>
        <v>-2.2463753169061885E-3</v>
      </c>
      <c r="BY367" s="25">
        <f>BY366+BZ367*$BQ$41</f>
        <v>5.1181094625368052E-2</v>
      </c>
      <c r="BZ367" s="27">
        <f>$BS$35*BW366*BY366-$BS$36*BY366</f>
        <v>-3.3177899668003261E-2</v>
      </c>
      <c r="CA367" s="33"/>
      <c r="CB367" s="21">
        <f>CB366+$AA$41</f>
        <v>291.60000000000025</v>
      </c>
      <c r="CC367" s="64">
        <f>AC370</f>
        <v>5.5055077490959906E-25</v>
      </c>
      <c r="CD367" s="64">
        <f>AI370</f>
        <v>4.2691927977746962E-12</v>
      </c>
      <c r="CE367" s="64">
        <f>AO370</f>
        <v>1.3519643436663234E-7</v>
      </c>
      <c r="CF367" s="25">
        <f>AU370</f>
        <v>2.2350490973478979E-6</v>
      </c>
      <c r="CG367" s="63">
        <f>BA370</f>
        <v>2.0039404380879164E-4</v>
      </c>
      <c r="CH367" s="63">
        <f>BG370</f>
        <v>4.9893171512857812E-6</v>
      </c>
      <c r="CI367" s="63">
        <f>BM370</f>
        <v>2.9973973965859376E-14</v>
      </c>
      <c r="CJ367" s="63">
        <f>BS370</f>
        <v>4.2390863945196991E-2</v>
      </c>
      <c r="CK367" s="64">
        <f>SUM(CC367:CJ367)</f>
        <v>4.2598617555987948E-2</v>
      </c>
      <c r="CL367" s="36"/>
    </row>
    <row r="368" spans="2:90" x14ac:dyDescent="0.65">
      <c r="B368" s="45">
        <v>44222</v>
      </c>
      <c r="C368" s="39">
        <f t="shared" si="94"/>
        <v>3330</v>
      </c>
      <c r="D368" s="47">
        <v>368143</v>
      </c>
      <c r="E368" s="52">
        <f t="shared" si="95"/>
        <v>5.6798876929929541E-2</v>
      </c>
      <c r="F368" s="39">
        <f t="shared" si="96"/>
        <v>83979</v>
      </c>
      <c r="G368" s="47">
        <v>6481519</v>
      </c>
      <c r="H368" s="47">
        <f t="shared" si="97"/>
        <v>74</v>
      </c>
      <c r="I368" s="47">
        <v>5158</v>
      </c>
      <c r="J368" s="53">
        <f t="shared" si="98"/>
        <v>1.4010859910415245E-2</v>
      </c>
      <c r="Y368" s="48"/>
      <c r="Z368" s="51">
        <f>Z367+$AA$41</f>
        <v>292.50000000000023</v>
      </c>
      <c r="AA368" s="25">
        <f>AA367+AB368*$AA$41</f>
        <v>18.138706446752369</v>
      </c>
      <c r="AB368" s="26">
        <f>-$AC$35*AA367*AC367</f>
        <v>-2.7888656696667529E-25</v>
      </c>
      <c r="AC368" s="25">
        <f>AC367+AD368*$AA$41</f>
        <v>8.3320616752028727E-25</v>
      </c>
      <c r="AD368" s="27">
        <f>$AC$35*AA367*AC367-$AC$36*AC367</f>
        <v>-2.1312041099130729E-25</v>
      </c>
      <c r="AE368" s="33"/>
      <c r="AF368" s="51">
        <f>AF367+$AG$41</f>
        <v>120.2500000000005</v>
      </c>
      <c r="AG368" s="80">
        <f>AG367+AH368*$AG$41</f>
        <v>6.9270656464390177</v>
      </c>
      <c r="AH368" s="26">
        <f>-$AI$35*AG367*AI367</f>
        <v>-9.1154877701875265E-13</v>
      </c>
      <c r="AI368" s="25">
        <f>AI367+AJ368*$AG$41</f>
        <v>5.5138650468762047E-12</v>
      </c>
      <c r="AJ368" s="27">
        <f>$AI$35*AG367*AI367-$AI$36*AI367</f>
        <v>-2.0336131158613527E-12</v>
      </c>
      <c r="AK368" s="30"/>
      <c r="AL368" s="51">
        <f>AL367+$AM$41</f>
        <v>162.5</v>
      </c>
      <c r="AM368" s="25">
        <f>AM367+AN368*$AM$41</f>
        <v>29.289001444011284</v>
      </c>
      <c r="AN368" s="26">
        <f>-$AO$35*AM367*AO367</f>
        <v>-9.3470075110392345E-8</v>
      </c>
      <c r="AO368" s="25">
        <f>AO367+AP368*$AM$41</f>
        <v>1.6197653081476283E-7</v>
      </c>
      <c r="AP368" s="27">
        <f>$AO$35*AM367*AO367-$AO$36*AO367</f>
        <v>-3.0636148399910173E-8</v>
      </c>
      <c r="AQ368" s="5"/>
      <c r="AR368" s="51">
        <f>AR367+$AS$41</f>
        <v>77.999999999999872</v>
      </c>
      <c r="AS368" s="25">
        <f>AS367+AT368*$AS$41</f>
        <v>3.0403690922049016</v>
      </c>
      <c r="AT368" s="26">
        <f>-$AU$35*AS367*AU367</f>
        <v>-2.3370703496893767E-7</v>
      </c>
      <c r="AU368" s="25">
        <f>AU367+AV368*$AS$41</f>
        <v>2.6932526955079294E-6</v>
      </c>
      <c r="AV368" s="27">
        <f>$AU$35*AS367*AU367-$AU$36*AU367</f>
        <v>-1.0967003116699895E-6</v>
      </c>
      <c r="AW368" s="30"/>
      <c r="AX368" s="19">
        <f>AX367+$AS$41</f>
        <v>77.999999999999872</v>
      </c>
      <c r="AY368" s="25">
        <f>AY367+AZ368*$AY$41</f>
        <v>1.3137297875755087E-3</v>
      </c>
      <c r="AZ368" s="26">
        <f>-$BA$35*AY367*BA367</f>
        <v>-2.3716845896788834E-8</v>
      </c>
      <c r="BA368" s="25">
        <f>BA367+BB368*$AY$41</f>
        <v>2.3268742893140144E-4</v>
      </c>
      <c r="BB368" s="27">
        <f>$BA$35*AY367*BA367-$BA$36*BA367</f>
        <v>-1.0027074862787046E-4</v>
      </c>
      <c r="BC368" s="36"/>
      <c r="BD368" s="19">
        <f>BD367+$BE$41</f>
        <v>65.000000000000384</v>
      </c>
      <c r="BE368" s="25">
        <f>BE367+BF368*$BE$41</f>
        <v>0.57330751157703774</v>
      </c>
      <c r="BF368" s="26">
        <f>-$BG$35*BE367*BG367</f>
        <v>-2.2962813670166744E-7</v>
      </c>
      <c r="BG368" s="25">
        <f>BG367+BH368*$BE$41</f>
        <v>6.4989443887767337E-6</v>
      </c>
      <c r="BH368" s="27">
        <f>$BG$35*BE367*BG367-$BG$36*BG367</f>
        <v>-4.5915927770151837E-6</v>
      </c>
      <c r="BI368" s="74"/>
      <c r="BJ368" s="19">
        <f>BJ367+$BK$41</f>
        <v>149.4999999999996</v>
      </c>
      <c r="BK368" s="25">
        <f>BK367+BL368*$BK$41</f>
        <v>1.2027122100112602</v>
      </c>
      <c r="BL368" s="26">
        <f>-$BM$35*BK367*BM367</f>
        <v>-4.0713511065873696E-15</v>
      </c>
      <c r="BM368" s="25">
        <f>BM367+BN368*$BK$41</f>
        <v>5.7058501627086066E-14</v>
      </c>
      <c r="BN368" s="27">
        <f>$BM$35*BK367*BM367-$BM$36*BM367</f>
        <v>-4.7099393653378858E-14</v>
      </c>
      <c r="BO368" s="74"/>
      <c r="BP368" s="19">
        <f>BP367+$BK$41</f>
        <v>149.4999999999996</v>
      </c>
      <c r="BQ368" s="25">
        <f>BQ367+BR368*$BQ$41</f>
        <v>0.77727652391127522</v>
      </c>
      <c r="BR368" s="26">
        <f>-$BS$35*BQ367*BS367</f>
        <v>-2.1090108458435824E-3</v>
      </c>
      <c r="BS368" s="25">
        <f>BS367+BT368*$BQ$41</f>
        <v>4.8065224559303489E-2</v>
      </c>
      <c r="BT368" s="27">
        <f>$BS$35*BQ367*BS367-$BS$36*BS367</f>
        <v>-3.1158700660645654E-2</v>
      </c>
      <c r="BU368" s="100"/>
      <c r="BV368" s="19">
        <f>BV367+$BK$41</f>
        <v>149.4999999999996</v>
      </c>
      <c r="BW368" s="25">
        <f>BW367+BX368*$BQ$41</f>
        <v>0.77727652391127522</v>
      </c>
      <c r="BX368" s="26">
        <f>-$BS$35*BW367*BY367</f>
        <v>-2.1090108458435824E-3</v>
      </c>
      <c r="BY368" s="25">
        <f>BY367+BZ368*$BQ$41</f>
        <v>4.8065224559303489E-2</v>
      </c>
      <c r="BZ368" s="27">
        <f>$BS$35*BW367*BY367-$BS$36*BY367</f>
        <v>-3.1158700660645654E-2</v>
      </c>
      <c r="CA368" s="33"/>
      <c r="CB368" s="21">
        <f>CB367+$AA$41</f>
        <v>292.50000000000023</v>
      </c>
      <c r="CC368" s="64">
        <f>AC371</f>
        <v>4.4752760516523519E-25</v>
      </c>
      <c r="CD368" s="64">
        <f>AI371</f>
        <v>3.7565622152650555E-12</v>
      </c>
      <c r="CE368" s="64">
        <f>AO371</f>
        <v>1.235155992913998E-7</v>
      </c>
      <c r="CF368" s="25">
        <f>AU371</f>
        <v>2.0360669284501779E-6</v>
      </c>
      <c r="CG368" s="63">
        <f>BA371</f>
        <v>1.8596908453129616E-4</v>
      </c>
      <c r="CH368" s="63">
        <f>BG371</f>
        <v>4.3715983779555863E-6</v>
      </c>
      <c r="CI368" s="63">
        <f>BM371</f>
        <v>2.1724826025309709E-14</v>
      </c>
      <c r="CJ368" s="63">
        <f>BS371</f>
        <v>3.9810003478180131E-2</v>
      </c>
      <c r="CK368" s="64">
        <f>SUM(CC368:CJ368)</f>
        <v>4.0002503747395411E-2</v>
      </c>
      <c r="CL368" s="36"/>
    </row>
    <row r="369" spans="2:90" x14ac:dyDescent="0.65">
      <c r="B369" s="45">
        <v>44223</v>
      </c>
      <c r="C369" s="39">
        <f t="shared" si="94"/>
        <v>3537</v>
      </c>
      <c r="D369" s="47">
        <v>371680</v>
      </c>
      <c r="E369" s="52">
        <f t="shared" si="95"/>
        <v>5.6756016774542492E-2</v>
      </c>
      <c r="F369" s="39">
        <f t="shared" si="96"/>
        <v>67214</v>
      </c>
      <c r="G369" s="47">
        <v>6548733</v>
      </c>
      <c r="H369" s="47">
        <f t="shared" si="97"/>
        <v>94</v>
      </c>
      <c r="I369" s="47">
        <v>5252</v>
      </c>
      <c r="J369" s="53">
        <f t="shared" si="98"/>
        <v>1.4130434782608696E-2</v>
      </c>
      <c r="Y369" s="48"/>
      <c r="Z369" s="51">
        <f>Z368+$AA$41</f>
        <v>293.4000000000002</v>
      </c>
      <c r="AA369" s="25">
        <f>AA368+AB369*$AA$41</f>
        <v>18.138706446752369</v>
      </c>
      <c r="AB369" s="26">
        <f>-$AC$35*AA368*AC368</f>
        <v>-2.2669923123411106E-25</v>
      </c>
      <c r="AC369" s="25">
        <f>AC368+AD369*$AA$41</f>
        <v>6.7729041126222313E-25</v>
      </c>
      <c r="AD369" s="27">
        <f>$AC$35*AA368*AC368-$AC$36*AC368</f>
        <v>-1.7323972917562683E-25</v>
      </c>
      <c r="AE369" s="33"/>
      <c r="AF369" s="51">
        <f>AF368+$AG$41</f>
        <v>120.6200000000005</v>
      </c>
      <c r="AG369" s="80">
        <f>AG368+AH369*$AG$41</f>
        <v>6.927065646438721</v>
      </c>
      <c r="AH369" s="26">
        <f>-$AI$35*AG368*AI368</f>
        <v>-8.0209300805165752E-13</v>
      </c>
      <c r="AI369" s="25">
        <f>AI368+AJ369*$AG$41</f>
        <v>4.8517783282035457E-12</v>
      </c>
      <c r="AJ369" s="27">
        <f>$AI$35*AG368*AI368-$AI$36*AI368</f>
        <v>-1.7894235639801586E-12</v>
      </c>
      <c r="AK369" s="30"/>
      <c r="AL369" s="51">
        <f>AL368+$AM$41</f>
        <v>163</v>
      </c>
      <c r="AM369" s="25">
        <f>AM368+AN369*$AM$41</f>
        <v>29.289001401314106</v>
      </c>
      <c r="AN369" s="26">
        <f>-$AO$35*AM368*AO368</f>
        <v>-8.5394355208731478E-8</v>
      </c>
      <c r="AO369" s="25">
        <f>AO368+AP369*$AM$41</f>
        <v>1.4798192263396159E-7</v>
      </c>
      <c r="AP369" s="27">
        <f>$AO$35*AM368*AO368-$AO$36*AO368</f>
        <v>-2.7989216361602497E-8</v>
      </c>
      <c r="AQ369" s="5"/>
      <c r="AR369" s="51">
        <f>AR368+$AS$41</f>
        <v>78.239999999999867</v>
      </c>
      <c r="AS369" s="25">
        <f>AS368+AT369*$AS$41</f>
        <v>3.0403690411087725</v>
      </c>
      <c r="AT369" s="26">
        <f>-$AU$35*AS368*AU368</f>
        <v>-2.1290053857591602E-7</v>
      </c>
      <c r="AU369" s="25">
        <f>AU368+AV369*$AS$41</f>
        <v>2.453477533651293E-6</v>
      </c>
      <c r="AV369" s="27">
        <f>$AU$35*AS368*AU368-$AU$36*AU368</f>
        <v>-9.9906317440265228E-7</v>
      </c>
      <c r="AW369" s="30"/>
      <c r="AX369" s="19">
        <f>AX368+$AS$41</f>
        <v>78.239999999999867</v>
      </c>
      <c r="AY369" s="25">
        <f>AY368+AZ369*$AY$41</f>
        <v>1.3137258258537595E-3</v>
      </c>
      <c r="AZ369" s="26">
        <f>-$BA$35*AY368*BA368</f>
        <v>-2.2009565273870971E-8</v>
      </c>
      <c r="BA369" s="25">
        <f>BA368+BB369*$AY$41</f>
        <v>2.1593789577008983E-4</v>
      </c>
      <c r="BB369" s="27">
        <f>$BA$35*AY368*BA368-$BA$36*BA368</f>
        <v>-9.3052962007286714E-5</v>
      </c>
      <c r="BC369" s="36"/>
      <c r="BD369" s="19">
        <f>BD368+$BE$41</f>
        <v>65.200000000000387</v>
      </c>
      <c r="BE369" s="25">
        <f>BE368+BF369*$BE$41</f>
        <v>0.57330747133738647</v>
      </c>
      <c r="BF369" s="26">
        <f>-$BG$35*BE368*BG368</f>
        <v>-2.0119825631198566E-7</v>
      </c>
      <c r="BG369" s="25">
        <f>BG368+BH369*$BE$41</f>
        <v>5.6943212694981551E-6</v>
      </c>
      <c r="BH369" s="27">
        <f>$BG$35*BE368*BG368-$BG$36*BG368</f>
        <v>-4.0231155963928919E-6</v>
      </c>
      <c r="BI369" s="74"/>
      <c r="BJ369" s="19">
        <f>BJ368+$BK$41</f>
        <v>149.95999999999961</v>
      </c>
      <c r="BK369" s="25">
        <f>BK368+BL369*$BK$41</f>
        <v>1.2027122100112588</v>
      </c>
      <c r="BL369" s="26">
        <f>-$BM$35*BK368*BM368</f>
        <v>-2.9508731334492817E-15</v>
      </c>
      <c r="BM369" s="25">
        <f>BM368+BN369*$BK$41</f>
        <v>4.1355411281974001E-14</v>
      </c>
      <c r="BN369" s="27">
        <f>$BM$35*BK368*BM368-$BM$36*BM368</f>
        <v>-3.4137152924156667E-14</v>
      </c>
      <c r="BO369" s="74"/>
      <c r="BP369" s="19">
        <f>BP368+$BK$41</f>
        <v>149.95999999999961</v>
      </c>
      <c r="BQ369" s="25">
        <f>BQ368+BR369*$BQ$41</f>
        <v>0.77707851606674294</v>
      </c>
      <c r="BR369" s="26">
        <f>-$BS$35*BQ368*BS368</f>
        <v>-1.9800784453229241E-3</v>
      </c>
      <c r="BS369" s="25">
        <f>BS368+BT369*$BQ$41</f>
        <v>4.5138992807481057E-2</v>
      </c>
      <c r="BT369" s="27">
        <f>$BS$35*BQ368*BS368-$BS$36*BS368</f>
        <v>-2.9262317518224345E-2</v>
      </c>
      <c r="BU369" s="100"/>
      <c r="BV369" s="19">
        <f>BV368+$BK$41</f>
        <v>149.95999999999961</v>
      </c>
      <c r="BW369" s="25">
        <f>BW368+BX369*$BQ$41</f>
        <v>0.77707851606674294</v>
      </c>
      <c r="BX369" s="26">
        <f>-$BS$35*BW368*BY368</f>
        <v>-1.9800784453229241E-3</v>
      </c>
      <c r="BY369" s="25">
        <f>BY368+BZ369*$BQ$41</f>
        <v>4.5138992807481057E-2</v>
      </c>
      <c r="BZ369" s="27">
        <f>$BS$35*BW368*BY368-$BS$36*BY368</f>
        <v>-2.9262317518224345E-2</v>
      </c>
      <c r="CA369" s="33"/>
      <c r="CB369" s="21">
        <f>CB368+$AA$41</f>
        <v>293.4000000000002</v>
      </c>
      <c r="CC369" s="64">
        <f>AC372</f>
        <v>3.6378289980214267E-25</v>
      </c>
      <c r="CD369" s="64">
        <f>AI372</f>
        <v>3.3054866213849101E-12</v>
      </c>
      <c r="CE369" s="64">
        <f>AO372</f>
        <v>1.1284397650299989E-7</v>
      </c>
      <c r="CF369" s="25">
        <f>AU372</f>
        <v>1.854799762941925E-6</v>
      </c>
      <c r="CG369" s="63">
        <f>BA372</f>
        <v>1.7258247671652214E-4</v>
      </c>
      <c r="CH369" s="63">
        <f>BG372</f>
        <v>3.8303583018252956E-6</v>
      </c>
      <c r="CI369" s="63">
        <f>BM372</f>
        <v>1.5745928997187689E-14</v>
      </c>
      <c r="CJ369" s="63">
        <f>BS372</f>
        <v>3.7386235341043468E-2</v>
      </c>
      <c r="CK369" s="64">
        <f>SUM(CC369:CJ369)</f>
        <v>3.7564615823122496E-2</v>
      </c>
      <c r="CL369" s="75">
        <f>P121</f>
        <v>44606</v>
      </c>
    </row>
    <row r="370" spans="2:90" x14ac:dyDescent="0.65">
      <c r="B370" s="45">
        <v>44224</v>
      </c>
      <c r="C370" s="39">
        <f t="shared" si="94"/>
        <v>3927</v>
      </c>
      <c r="D370" s="47">
        <v>375607</v>
      </c>
      <c r="E370" s="52">
        <f t="shared" si="95"/>
        <v>5.6559090951527231E-2</v>
      </c>
      <c r="F370" s="39">
        <f t="shared" si="96"/>
        <v>92233</v>
      </c>
      <c r="G370" s="47">
        <v>6640966</v>
      </c>
      <c r="H370" s="47">
        <f t="shared" si="97"/>
        <v>109</v>
      </c>
      <c r="I370" s="47">
        <v>5361</v>
      </c>
      <c r="J370" s="53">
        <f t="shared" si="98"/>
        <v>1.4272896937490516E-2</v>
      </c>
      <c r="Y370" s="48"/>
      <c r="Z370" s="51">
        <f>Z369+$AA$41</f>
        <v>294.30000000000018</v>
      </c>
      <c r="AA370" s="25">
        <f>AA369+AB370*$AA$41</f>
        <v>18.138706446752369</v>
      </c>
      <c r="AB370" s="26">
        <f>-$AC$35*AA369*AC369</f>
        <v>-1.8427757923628475E-25</v>
      </c>
      <c r="AC370" s="25">
        <f>AC369+AD370*$AA$41</f>
        <v>5.5055077490959906E-25</v>
      </c>
      <c r="AD370" s="27">
        <f>$AC$35*AA369*AC369-$AC$36*AC369</f>
        <v>-1.4082181816958233E-25</v>
      </c>
      <c r="AE370" s="33"/>
      <c r="AF370" s="51">
        <f>AF369+$AG$41</f>
        <v>120.99000000000051</v>
      </c>
      <c r="AG370" s="80">
        <f>AG369+AH370*$AG$41</f>
        <v>6.9270656464384599</v>
      </c>
      <c r="AH370" s="26">
        <f>-$AI$35*AG369*AI369</f>
        <v>-7.057803266101282E-13</v>
      </c>
      <c r="AI370" s="25">
        <f>AI369+AJ370*$AG$41</f>
        <v>4.2691927977746962E-12</v>
      </c>
      <c r="AJ370" s="27">
        <f>$AI$35*AG369*AI369-$AI$36*AI369</f>
        <v>-1.5745554876455381E-12</v>
      </c>
      <c r="AK370" s="30"/>
      <c r="AL370" s="51">
        <f>AL369+$AM$41</f>
        <v>163.5</v>
      </c>
      <c r="AM370" s="25">
        <f>AM369+AN370*$AM$41</f>
        <v>29.289001362305921</v>
      </c>
      <c r="AN370" s="26">
        <f>-$AO$35*AM369*AO369</f>
        <v>-7.8016369309114619E-8</v>
      </c>
      <c r="AO370" s="25">
        <f>AO369+AP370*$AM$41</f>
        <v>1.3519643436663234E-7</v>
      </c>
      <c r="AP370" s="27">
        <f>$AO$35*AM369*AO369-$AO$36*AO369</f>
        <v>-2.5570976534658489E-8</v>
      </c>
      <c r="AQ370" s="5"/>
      <c r="AR370" s="51">
        <f>AR369+$AS$41</f>
        <v>78.479999999999862</v>
      </c>
      <c r="AS370" s="25">
        <f>AS369+AT370*$AS$41</f>
        <v>3.0403689945616352</v>
      </c>
      <c r="AT370" s="26">
        <f>-$AU$35*AS369*AU369</f>
        <v>-1.9394640554560174E-7</v>
      </c>
      <c r="AU370" s="25">
        <f>AU369+AV370*$AS$41</f>
        <v>2.2350490973478979E-6</v>
      </c>
      <c r="AV370" s="27">
        <f>$AU$35*AS369*AU369-$AU$36*AU369</f>
        <v>-9.1011848459748021E-7</v>
      </c>
      <c r="AW370" s="30"/>
      <c r="AX370" s="19">
        <f>AX369+$AS$41</f>
        <v>78.479999999999862</v>
      </c>
      <c r="AY370" s="25">
        <f>AY369+AZ370*$AY$41</f>
        <v>1.3137221493196112E-3</v>
      </c>
      <c r="AZ370" s="26">
        <f>-$BA$35*AY369*BA369</f>
        <v>-2.0425189712665269E-8</v>
      </c>
      <c r="BA370" s="25">
        <f>BA369+BB370*$AY$41</f>
        <v>2.0039404380879164E-4</v>
      </c>
      <c r="BB370" s="27">
        <f>$BA$35*AY369*BA369-$BA$36*BA369</f>
        <v>-8.6354733118323271E-5</v>
      </c>
      <c r="BC370" s="36"/>
      <c r="BD370" s="19">
        <f>BD369+$BE$41</f>
        <v>65.400000000000389</v>
      </c>
      <c r="BE370" s="25">
        <f>BE369+BF370*$BE$41</f>
        <v>0.57330743607973966</v>
      </c>
      <c r="BF370" s="26">
        <f>-$BG$35*BE369*BG369</f>
        <v>-1.7628823411192892E-7</v>
      </c>
      <c r="BG370" s="25">
        <f>BG369+BH370*$BE$41</f>
        <v>4.9893171512857812E-6</v>
      </c>
      <c r="BH370" s="27">
        <f>$BG$35*BE369*BG369-$BG$36*BG369</f>
        <v>-3.5250205910618719E-6</v>
      </c>
      <c r="BI370" s="74"/>
      <c r="BJ370" s="19">
        <f>BJ369+$BK$41</f>
        <v>150.41999999999962</v>
      </c>
      <c r="BK370" s="25">
        <f>BK369+BL370*$BK$41</f>
        <v>1.2027122100112579</v>
      </c>
      <c r="BL370" s="26">
        <f>-$BM$35*BK369*BM369</f>
        <v>-2.1387622982513021E-15</v>
      </c>
      <c r="BM370" s="25">
        <f>BM369+BN370*$BK$41</f>
        <v>2.9973973965859376E-14</v>
      </c>
      <c r="BN370" s="27">
        <f>$BM$35*BK369*BM369-$BM$36*BM369</f>
        <v>-2.4742255035031797E-14</v>
      </c>
      <c r="BO370" s="74"/>
      <c r="BP370" s="19">
        <f>BP369+$BK$41</f>
        <v>150.41999999999962</v>
      </c>
      <c r="BQ370" s="25">
        <f>BQ369+BR370*$BQ$41</f>
        <v>0.77689261039654078</v>
      </c>
      <c r="BR370" s="26">
        <f>-$BS$35*BQ369*BS369</f>
        <v>-1.8590567020219924E-3</v>
      </c>
      <c r="BS370" s="25">
        <f>BS369+BT370*$BQ$41</f>
        <v>4.2390863945196991E-2</v>
      </c>
      <c r="BT370" s="27">
        <f>$BS$35*BQ369*BS369-$BS$36*BS369</f>
        <v>-2.7481288622840695E-2</v>
      </c>
      <c r="BU370" s="100"/>
      <c r="BV370" s="19">
        <f>BV369+$BK$41</f>
        <v>150.41999999999962</v>
      </c>
      <c r="BW370" s="25">
        <f>BW369+BX370*$BQ$41</f>
        <v>0.77689261039654078</v>
      </c>
      <c r="BX370" s="26">
        <f>-$BS$35*BW369*BY369</f>
        <v>-1.8590567020219924E-3</v>
      </c>
      <c r="BY370" s="25">
        <f>BY369+BZ370*$BQ$41</f>
        <v>4.2390863945196991E-2</v>
      </c>
      <c r="BZ370" s="27">
        <f>$BS$35*BW369*BY369-$BS$36*BY369</f>
        <v>-2.7481288622840695E-2</v>
      </c>
      <c r="CA370" s="33"/>
      <c r="CB370" s="21">
        <f>CB369+$AA$41</f>
        <v>294.30000000000018</v>
      </c>
      <c r="CC370" s="64">
        <f>AC373</f>
        <v>2.957091286907189E-25</v>
      </c>
      <c r="CD370" s="64">
        <f>AI373</f>
        <v>2.9085746962355777E-12</v>
      </c>
      <c r="CE370" s="64">
        <f>AO373</f>
        <v>1.0309437109140902E-7</v>
      </c>
      <c r="CF370" s="25">
        <f>AU373</f>
        <v>1.689670467914248E-6</v>
      </c>
      <c r="CG370" s="63">
        <f>BA373</f>
        <v>1.6015947673969172E-4</v>
      </c>
      <c r="CH370" s="63">
        <f>BG373</f>
        <v>3.3561282274810096E-6</v>
      </c>
      <c r="CI370" s="63">
        <f>BM373</f>
        <v>1.1412486327652493E-14</v>
      </c>
      <c r="CJ370" s="63">
        <f>BS373</f>
        <v>3.5110001962235744E-2</v>
      </c>
      <c r="CK370" s="64">
        <f>SUM(CC370:CJ370)</f>
        <v>3.527531033496191E-2</v>
      </c>
      <c r="CL370" s="36"/>
    </row>
    <row r="371" spans="2:90" x14ac:dyDescent="0.65">
      <c r="B371" s="45">
        <v>44225</v>
      </c>
      <c r="C371" s="39">
        <f t="shared" si="94"/>
        <v>3909</v>
      </c>
      <c r="D371" s="47">
        <v>379516</v>
      </c>
      <c r="E371" s="52">
        <f t="shared" si="95"/>
        <v>5.659018193535631E-2</v>
      </c>
      <c r="F371" s="39">
        <f t="shared" si="96"/>
        <v>65427</v>
      </c>
      <c r="G371" s="47">
        <v>6706393</v>
      </c>
      <c r="H371" s="47">
        <f t="shared" si="97"/>
        <v>91</v>
      </c>
      <c r="I371" s="47">
        <v>5452</v>
      </c>
      <c r="J371" s="53">
        <f t="shared" si="98"/>
        <v>1.4365665742682785E-2</v>
      </c>
      <c r="Y371" s="48"/>
      <c r="Z371" s="51">
        <f>Z370+$AA$41</f>
        <v>295.20000000000016</v>
      </c>
      <c r="AA371" s="25">
        <f>AA370+AB371*$AA$41</f>
        <v>18.138706446752369</v>
      </c>
      <c r="AB371" s="26">
        <f>-$AC$35*AA370*AC370</f>
        <v>-1.4979418335175886E-25</v>
      </c>
      <c r="AC371" s="25">
        <f>AC370+AD371*$AA$41</f>
        <v>4.4752760516523519E-25</v>
      </c>
      <c r="AD371" s="27">
        <f>$AC$35*AA370*AC370-$AC$36*AC370</f>
        <v>-1.1447018860484868E-25</v>
      </c>
      <c r="AE371" s="33"/>
      <c r="AF371" s="51">
        <f>AF370+$AG$41</f>
        <v>121.36000000000051</v>
      </c>
      <c r="AG371" s="80">
        <f>AG370+AH371*$AG$41</f>
        <v>6.9270656464382299</v>
      </c>
      <c r="AH371" s="26">
        <f>-$AI$35*AG370*AI370</f>
        <v>-6.2103255411723949E-13</v>
      </c>
      <c r="AI371" s="25">
        <f>AI370+AJ371*$AG$41</f>
        <v>3.7565622152650555E-12</v>
      </c>
      <c r="AJ371" s="27">
        <f>$AI$35*AG370*AI370-$AI$36*AI370</f>
        <v>-1.3854880608368678E-12</v>
      </c>
      <c r="AK371" s="30"/>
      <c r="AL371" s="51">
        <f>AL370+$AM$41</f>
        <v>164</v>
      </c>
      <c r="AM371" s="25">
        <f>AM370+AN371*$AM$41</f>
        <v>29.289001326668004</v>
      </c>
      <c r="AN371" s="26">
        <f>-$AO$35*AM370*AO370</f>
        <v>-7.1275833906177551E-8</v>
      </c>
      <c r="AO371" s="25">
        <f>AO370+AP371*$AM$41</f>
        <v>1.235155992913998E-7</v>
      </c>
      <c r="AP371" s="27">
        <f>$AO$35*AM370*AO370-$AO$36*AO370</f>
        <v>-2.3361670150465082E-8</v>
      </c>
      <c r="AQ371" s="5"/>
      <c r="AR371" s="51">
        <f>AR370+$AS$41</f>
        <v>78.719999999999857</v>
      </c>
      <c r="AS371" s="25">
        <f>AS370+AT371*$AS$41</f>
        <v>3.0403689521585018</v>
      </c>
      <c r="AT371" s="26">
        <f>-$AU$35*AS370*AU370</f>
        <v>-1.7667972339938746E-7</v>
      </c>
      <c r="AU371" s="25">
        <f>AU370+AV371*$AS$41</f>
        <v>2.0360669284501779E-6</v>
      </c>
      <c r="AV371" s="27">
        <f>$AU$35*AS370*AU370-$AU$36*AU370</f>
        <v>-8.2909237040716672E-7</v>
      </c>
      <c r="AW371" s="30"/>
      <c r="AX371" s="19">
        <f>AX370+$AS$41</f>
        <v>78.719999999999857</v>
      </c>
      <c r="AY371" s="25">
        <f>AY370+AZ371*$AY$41</f>
        <v>1.3137187374428737E-3</v>
      </c>
      <c r="AZ371" s="26">
        <f>-$BA$35*AY370*BA370</f>
        <v>-1.8954870763920051E-8</v>
      </c>
      <c r="BA371" s="25">
        <f>BA370+BB371*$AY$41</f>
        <v>1.8596908453129616E-4</v>
      </c>
      <c r="BB371" s="27">
        <f>$BA$35*AY370*BA370-$BA$36*BA370</f>
        <v>-8.0138662652752749E-5</v>
      </c>
      <c r="BC371" s="36"/>
      <c r="BD371" s="19">
        <f>BD370+$BE$41</f>
        <v>65.600000000000392</v>
      </c>
      <c r="BE371" s="25">
        <f>BE370+BF371*$BE$41</f>
        <v>0.57330740518728329</v>
      </c>
      <c r="BF371" s="26">
        <f>-$BG$35*BE370*BG370</f>
        <v>-1.5446228168478538E-7</v>
      </c>
      <c r="BG371" s="25">
        <f>BG370+BH371*$BE$41</f>
        <v>4.3715983779555863E-6</v>
      </c>
      <c r="BH371" s="27">
        <f>$BG$35*BE370*BG370-$BG$36*BG370</f>
        <v>-3.0885938666509727E-6</v>
      </c>
      <c r="BI371" s="74"/>
      <c r="BJ371" s="19">
        <f>BJ370+$BK$41</f>
        <v>150.87999999999963</v>
      </c>
      <c r="BK371" s="25">
        <f>BK370+BL371*$BK$41</f>
        <v>1.2027122100112573</v>
      </c>
      <c r="BL371" s="26">
        <f>-$BM$35*BK370*BM370</f>
        <v>-1.5501527722658415E-15</v>
      </c>
      <c r="BM371" s="25">
        <f>BM370+BN371*$BK$41</f>
        <v>2.1724826025309709E-14</v>
      </c>
      <c r="BN371" s="27">
        <f>$BM$35*BK370*BM370-$BM$36*BM370</f>
        <v>-1.7932930305542753E-14</v>
      </c>
      <c r="BO371" s="74"/>
      <c r="BP371" s="19">
        <f>BP370+$BK$41</f>
        <v>150.87999999999963</v>
      </c>
      <c r="BQ371" s="25">
        <f>BQ370+BR371*$BQ$41</f>
        <v>0.77671806470711979</v>
      </c>
      <c r="BR371" s="26">
        <f>-$BS$35*BQ370*BS370</f>
        <v>-1.7454568942094808E-3</v>
      </c>
      <c r="BS371" s="25">
        <f>BS370+BT371*$BQ$41</f>
        <v>3.9810003478180131E-2</v>
      </c>
      <c r="BT371" s="27">
        <f>$BS$35*BQ370*BS370-$BS$36*BS370</f>
        <v>-2.5808604670168565E-2</v>
      </c>
      <c r="BU371" s="100"/>
      <c r="BV371" s="19">
        <f>BV370+$BK$41</f>
        <v>150.87999999999963</v>
      </c>
      <c r="BW371" s="25">
        <f>BW370+BX371*$BQ$41</f>
        <v>0.77671806470711979</v>
      </c>
      <c r="BX371" s="26">
        <f>-$BS$35*BW370*BY370</f>
        <v>-1.7454568942094808E-3</v>
      </c>
      <c r="BY371" s="25">
        <f>BY370+BZ371*$BQ$41</f>
        <v>3.9810003478180131E-2</v>
      </c>
      <c r="BZ371" s="27">
        <f>$BS$35*BW370*BY370-$BS$36*BY370</f>
        <v>-2.5808604670168565E-2</v>
      </c>
      <c r="CA371" s="33"/>
      <c r="CB371" s="21">
        <f>CB370+$AA$41</f>
        <v>295.20000000000016</v>
      </c>
      <c r="CC371" s="64">
        <f>AC374</f>
        <v>2.4037382966209757E-25</v>
      </c>
      <c r="CD371" s="64">
        <f>AI374</f>
        <v>2.5593226452199155E-12</v>
      </c>
      <c r="CE371" s="64">
        <f>AO374</f>
        <v>9.4187121696621108E-8</v>
      </c>
      <c r="CF371" s="25">
        <f>AU374</f>
        <v>1.5392423195725747E-6</v>
      </c>
      <c r="CG371" s="63">
        <f>BA374</f>
        <v>1.4863072124415497E-4</v>
      </c>
      <c r="CH371" s="63">
        <f>BG374</f>
        <v>2.9406117622559318E-6</v>
      </c>
      <c r="CI371" s="63">
        <f>BM374</f>
        <v>8.2716519426778529E-15</v>
      </c>
      <c r="CJ371" s="63">
        <f>BS374</f>
        <v>3.2972326741780821E-2</v>
      </c>
      <c r="CK371" s="64">
        <f>SUM(CC371:CJ371)</f>
        <v>3.3125531506796098E-2</v>
      </c>
      <c r="CL371" s="36"/>
    </row>
    <row r="372" spans="2:90" x14ac:dyDescent="0.65">
      <c r="B372" s="45">
        <v>44226</v>
      </c>
      <c r="C372" s="39">
        <f t="shared" si="94"/>
        <v>3567</v>
      </c>
      <c r="D372" s="47">
        <v>383083</v>
      </c>
      <c r="E372" s="52">
        <f t="shared" si="95"/>
        <v>5.6419277309298133E-2</v>
      </c>
      <c r="F372" s="39">
        <f t="shared" si="96"/>
        <v>83538</v>
      </c>
      <c r="G372" s="47">
        <v>6789931</v>
      </c>
      <c r="H372" s="47">
        <f t="shared" si="97"/>
        <v>94</v>
      </c>
      <c r="I372" s="47">
        <v>5546</v>
      </c>
      <c r="J372" s="53">
        <f t="shared" si="98"/>
        <v>1.4477280380491956E-2</v>
      </c>
      <c r="Y372" s="30"/>
      <c r="Z372" s="51">
        <f>Z371+$AA$41</f>
        <v>296.10000000000014</v>
      </c>
      <c r="AA372" s="25">
        <f>AA371+AB372*$AA$41</f>
        <v>18.138706446752369</v>
      </c>
      <c r="AB372" s="26">
        <f>-$AC$35*AA371*AC371</f>
        <v>-1.2176357785365452E-25</v>
      </c>
      <c r="AC372" s="25">
        <f>AC371+AD372*$AA$41</f>
        <v>3.6378289980214267E-25</v>
      </c>
      <c r="AD372" s="27">
        <f>$AC$35*AA371*AC371-$AC$36*AC371</f>
        <v>-9.3049672625658345E-26</v>
      </c>
      <c r="AE372" s="33"/>
      <c r="AF372" s="51">
        <f>AF371+$AG$41</f>
        <v>121.73000000000052</v>
      </c>
      <c r="AG372" s="80">
        <f>AG371+AH372*$AG$41</f>
        <v>6.9270656464380274</v>
      </c>
      <c r="AH372" s="26">
        <f>-$AI$35*AG371*AI371</f>
        <v>-5.4646101447147973E-13</v>
      </c>
      <c r="AI372" s="25">
        <f>AI371+AJ372*$AG$41</f>
        <v>3.3054866213849101E-12</v>
      </c>
      <c r="AJ372" s="27">
        <f>$AI$35*AG371*AI371-$AI$36*AI371</f>
        <v>-1.2191232267030962E-12</v>
      </c>
      <c r="AK372" s="30"/>
      <c r="AL372" s="51">
        <f>AL371+$AM$41</f>
        <v>164.5</v>
      </c>
      <c r="AM372" s="25">
        <f>AM371+AN372*$AM$41</f>
        <v>29.289001294109166</v>
      </c>
      <c r="AN372" s="26">
        <f>-$AO$35*AM371*AO371</f>
        <v>-6.5117673927180031E-8</v>
      </c>
      <c r="AO372" s="25">
        <f>AO371+AP372*$AM$41</f>
        <v>1.1284397650299989E-7</v>
      </c>
      <c r="AP372" s="27">
        <f>$AO$35*AM371*AO371-$AO$36*AO371</f>
        <v>-2.1343245576799827E-8</v>
      </c>
      <c r="AQ372" s="5"/>
      <c r="AR372" s="51">
        <f>AR371+$AS$41</f>
        <v>78.959999999999852</v>
      </c>
      <c r="AS372" s="25">
        <f>AS371+AT372*$AS$41</f>
        <v>3.0403689135304388</v>
      </c>
      <c r="AT372" s="26">
        <f>-$AU$35*AS371*AU371</f>
        <v>-1.609502615181928E-7</v>
      </c>
      <c r="AU372" s="25">
        <f>AU371+AV372*$AS$41</f>
        <v>1.854799762941925E-6</v>
      </c>
      <c r="AV372" s="27">
        <f>$AU$35*AS371*AU371-$AU$36*AU371</f>
        <v>-7.5527985628438727E-7</v>
      </c>
      <c r="AW372" s="30"/>
      <c r="AX372" s="19">
        <f>AX371+$AS$41</f>
        <v>78.959999999999852</v>
      </c>
      <c r="AY372" s="25">
        <f>AY371+AZ372*$AY$41</f>
        <v>1.3137155711713943E-3</v>
      </c>
      <c r="AZ372" s="26">
        <f>-$BA$35*AY371*BA371</f>
        <v>-1.7590397107238022E-8</v>
      </c>
      <c r="BA372" s="25">
        <f>BA371+BB372*$AY$41</f>
        <v>1.7258247671652214E-4</v>
      </c>
      <c r="BB372" s="27">
        <f>$BA$35*AY371*BA371-$BA$36*BA371</f>
        <v>-7.4370043415411221E-5</v>
      </c>
      <c r="BC372" s="36"/>
      <c r="BD372" s="19">
        <f>BD371+$BE$41</f>
        <v>65.800000000000395</v>
      </c>
      <c r="BE372" s="25">
        <f>BE371+BF372*$BE$41</f>
        <v>0.57330737811957033</v>
      </c>
      <c r="BF372" s="26">
        <f>-$BG$35*BE371*BG371</f>
        <v>-1.353385650196793E-7</v>
      </c>
      <c r="BG372" s="25">
        <f>BG371+BH372*$BE$41</f>
        <v>3.8303583018252956E-6</v>
      </c>
      <c r="BH372" s="27">
        <f>$BG$35*BE371*BG371-$BG$36*BG371</f>
        <v>-2.7062003806514519E-6</v>
      </c>
      <c r="BI372" s="74"/>
      <c r="BJ372" s="19">
        <f>BJ371+$BK$41</f>
        <v>151.33999999999963</v>
      </c>
      <c r="BK372" s="25">
        <f>BK371+BL372*$BK$41</f>
        <v>1.2027122100112568</v>
      </c>
      <c r="BL372" s="26">
        <f>-$BM$35*BK371*BM371</f>
        <v>-1.1235346814034436E-15</v>
      </c>
      <c r="BM372" s="25">
        <f>BM371+BN372*$BK$41</f>
        <v>1.5745928997187689E-14</v>
      </c>
      <c r="BN372" s="27">
        <f>$BM$35*BK371*BM371-$BM$36*BM371</f>
        <v>-1.2997602235047868E-14</v>
      </c>
      <c r="BO372" s="74"/>
      <c r="BP372" s="19">
        <f>BP371+$BK$41</f>
        <v>151.33999999999963</v>
      </c>
      <c r="BQ372" s="25">
        <f>BQ371+BR372*$BQ$41</f>
        <v>0.77655418261817477</v>
      </c>
      <c r="BR372" s="26">
        <f>-$BS$35*BQ371*BS371</f>
        <v>-1.6388208894504562E-3</v>
      </c>
      <c r="BS372" s="25">
        <f>BS371+BT372*$BQ$41</f>
        <v>3.7386235341043468E-2</v>
      </c>
      <c r="BT372" s="27">
        <f>$BS$35*BQ371*BS371-$BS$36*BS371</f>
        <v>-2.4237681371366629E-2</v>
      </c>
      <c r="BU372" s="100"/>
      <c r="BV372" s="19">
        <f>BV371+$BK$41</f>
        <v>151.33999999999963</v>
      </c>
      <c r="BW372" s="25">
        <f>BW371+BX372*$BQ$41</f>
        <v>0.77655418261817477</v>
      </c>
      <c r="BX372" s="26">
        <f>-$BS$35*BW371*BY371</f>
        <v>-1.6388208894504562E-3</v>
      </c>
      <c r="BY372" s="25">
        <f>BY371+BZ372*$BQ$41</f>
        <v>3.7386235341043468E-2</v>
      </c>
      <c r="BZ372" s="27">
        <f>$BS$35*BW371*BY371-$BS$36*BY371</f>
        <v>-2.4237681371366629E-2</v>
      </c>
      <c r="CA372" s="33"/>
      <c r="CB372" s="21">
        <f>CB371+$AA$41</f>
        <v>296.10000000000014</v>
      </c>
      <c r="CC372" s="64">
        <f>AC375</f>
        <v>1.9539328475332443E-25</v>
      </c>
      <c r="CD372" s="64">
        <f>AI375</f>
        <v>2.2520076279330092E-12</v>
      </c>
      <c r="CE372" s="64">
        <f>AO375</f>
        <v>8.6049449617898987E-8</v>
      </c>
      <c r="CF372" s="25">
        <f>AU375</f>
        <v>1.402206502885484E-6</v>
      </c>
      <c r="CG372" s="63">
        <f>BA375</f>
        <v>1.3793183985373061E-4</v>
      </c>
      <c r="CH372" s="63">
        <f>BG375</f>
        <v>2.5765396754799617E-6</v>
      </c>
      <c r="CI372" s="63">
        <f>BM375</f>
        <v>5.9952076958921617E-15</v>
      </c>
      <c r="CJ372" s="63">
        <f>BS375</f>
        <v>3.0964778797145816E-2</v>
      </c>
      <c r="CK372" s="64">
        <f>SUM(CC372:CJ372)</f>
        <v>3.1106775434885534E-2</v>
      </c>
      <c r="CL372" s="75">
        <f>P122</f>
        <v>44613</v>
      </c>
    </row>
    <row r="373" spans="2:90" x14ac:dyDescent="0.65">
      <c r="B373" s="45">
        <v>44227</v>
      </c>
      <c r="C373" s="39">
        <f t="shared" si="94"/>
        <v>3659</v>
      </c>
      <c r="D373" s="47">
        <v>386742</v>
      </c>
      <c r="E373" s="52">
        <f t="shared" si="95"/>
        <v>5.6606217635539753E-2</v>
      </c>
      <c r="F373" s="39">
        <f t="shared" si="96"/>
        <v>42216</v>
      </c>
      <c r="G373" s="47">
        <v>6832147</v>
      </c>
      <c r="H373" s="47">
        <f t="shared" si="97"/>
        <v>108</v>
      </c>
      <c r="I373" s="47">
        <v>5654</v>
      </c>
      <c r="J373" s="53">
        <f t="shared" si="98"/>
        <v>1.4619565498445992E-2</v>
      </c>
      <c r="Y373" s="30"/>
      <c r="Z373" s="51">
        <f>Z372+$AA$41</f>
        <v>297.00000000000011</v>
      </c>
      <c r="AA373" s="25">
        <f>AA372+AB373*$AA$41</f>
        <v>18.138706446752369</v>
      </c>
      <c r="AB373" s="26">
        <f>-$AC$35*AA372*AC372</f>
        <v>-9.897826844789094E-26</v>
      </c>
      <c r="AC373" s="25">
        <f>AC372+AD373*$AA$41</f>
        <v>2.957091286907189E-25</v>
      </c>
      <c r="AD373" s="27">
        <f>$AC$35*AA372*AC372-$AC$36*AC372</f>
        <v>-7.5637523457137526E-26</v>
      </c>
      <c r="AE373" s="33"/>
      <c r="AF373" s="51">
        <f>AF372+$AG$41</f>
        <v>122.10000000000052</v>
      </c>
      <c r="AG373" s="80">
        <f>AG372+AH373*$AG$41</f>
        <v>6.9270656464378497</v>
      </c>
      <c r="AH373" s="26">
        <f>-$AI$35*AG372*AI372</f>
        <v>-4.8084377921487423E-13</v>
      </c>
      <c r="AI373" s="25">
        <f>AI372+AJ373*$AG$41</f>
        <v>2.9085746962355777E-12</v>
      </c>
      <c r="AJ373" s="27">
        <f>$AI$35*AG372*AI372-$AI$36*AI372</f>
        <v>-1.0727349328360334E-12</v>
      </c>
      <c r="AK373" s="30"/>
      <c r="AL373" s="51">
        <f>AL372+$AM$41</f>
        <v>165</v>
      </c>
      <c r="AM373" s="25">
        <f>AM372+AN373*$AM$41</f>
        <v>29.289001264363378</v>
      </c>
      <c r="AN373" s="26">
        <f>-$AO$35*AM372*AO372</f>
        <v>-5.9491572728918183E-8</v>
      </c>
      <c r="AO373" s="25">
        <f>AO372+AP373*$AM$41</f>
        <v>1.0309437109140902E-7</v>
      </c>
      <c r="AP373" s="27">
        <f>$AO$35*AM372*AO372-$AO$36*AO372</f>
        <v>-1.9499210823181732E-8</v>
      </c>
      <c r="AQ373" s="5"/>
      <c r="AR373" s="51">
        <f>AR372+$AS$41</f>
        <v>79.199999999999847</v>
      </c>
      <c r="AS373" s="25">
        <f>AS372+AT373*$AS$41</f>
        <v>3.0403688783413596</v>
      </c>
      <c r="AT373" s="26">
        <f>-$AU$35*AS372*AU372</f>
        <v>-1.4662116404187864E-7</v>
      </c>
      <c r="AU373" s="25">
        <f>AU372+AV373*$AS$41</f>
        <v>1.689670467914248E-6</v>
      </c>
      <c r="AV373" s="27">
        <f>$AU$35*AS372*AU372-$AU$36*AU372</f>
        <v>-6.8803872928198765E-7</v>
      </c>
      <c r="AW373" s="30"/>
      <c r="AX373" s="19">
        <f>AX372+$AS$41</f>
        <v>79.199999999999847</v>
      </c>
      <c r="AY373" s="25">
        <f>AY372+AZ373*$AY$41</f>
        <v>1.313712632824635E-3</v>
      </c>
      <c r="AZ373" s="26">
        <f>-$BA$35*AY372*BA372</f>
        <v>-1.6324148662115019E-8</v>
      </c>
      <c r="BA373" s="25">
        <f>BA372+BB373*$AY$41</f>
        <v>1.6015947673969172E-4</v>
      </c>
      <c r="BB373" s="27">
        <f>$BA$35*AY372*BA372-$BA$36*BA372</f>
        <v>-6.9016666537946749E-5</v>
      </c>
      <c r="BC373" s="36"/>
      <c r="BD373" s="19">
        <f>BD372+$BE$41</f>
        <v>66.000000000000398</v>
      </c>
      <c r="BE373" s="25">
        <f>BE372+BF373*$BE$41</f>
        <v>0.57330735440306546</v>
      </c>
      <c r="BF373" s="26">
        <f>-$BG$35*BE372*BG372</f>
        <v>-1.1858252446501146E-7</v>
      </c>
      <c r="BG373" s="25">
        <f>BG372+BH373*$BE$41</f>
        <v>3.3561282274810096E-6</v>
      </c>
      <c r="BH373" s="27">
        <f>$BG$35*BE372*BG372-$BG$36*BG372</f>
        <v>-2.3711503717214306E-6</v>
      </c>
      <c r="BI373" s="74"/>
      <c r="BJ373" s="19">
        <f>BJ372+$BK$41</f>
        <v>151.79999999999964</v>
      </c>
      <c r="BK373" s="25">
        <f>BK372+BL373*$BK$41</f>
        <v>1.2027122100112564</v>
      </c>
      <c r="BL373" s="26">
        <f>-$BM$35*BK372*BM372</f>
        <v>-8.1432630570418126E-16</v>
      </c>
      <c r="BM373" s="25">
        <f>BM372+BN373*$BK$41</f>
        <v>1.1412486327652493E-14</v>
      </c>
      <c r="BN373" s="27">
        <f>$BM$35*BK372*BM372-$BM$36*BM372</f>
        <v>-9.4205275424678162E-15</v>
      </c>
      <c r="BO373" s="74"/>
      <c r="BP373" s="19">
        <f>BP372+$BK$41</f>
        <v>151.79999999999964</v>
      </c>
      <c r="BQ373" s="25">
        <f>BQ372+BR373*$BQ$41</f>
        <v>0.77640031069981463</v>
      </c>
      <c r="BR373" s="26">
        <f>-$BS$35*BQ372*BS372</f>
        <v>-1.5387191836010404E-3</v>
      </c>
      <c r="BS373" s="25">
        <f>BS372+BT373*$BQ$41</f>
        <v>3.5110001962235744E-2</v>
      </c>
      <c r="BT373" s="27">
        <f>$BS$35*BQ372*BS372-$BS$36*BS372</f>
        <v>-2.2762333788077214E-2</v>
      </c>
      <c r="BU373" s="100"/>
      <c r="BV373" s="19">
        <f>BV372+$BK$41</f>
        <v>151.79999999999964</v>
      </c>
      <c r="BW373" s="25">
        <f>BW372+BX373*$BQ$41</f>
        <v>0.77640031069981463</v>
      </c>
      <c r="BX373" s="26">
        <f>-$BS$35*BW372*BY372</f>
        <v>-1.5387191836010404E-3</v>
      </c>
      <c r="BY373" s="25">
        <f>BY372+BZ373*$BQ$41</f>
        <v>3.5110001962235744E-2</v>
      </c>
      <c r="BZ373" s="27">
        <f>$BS$35*BW372*BY372-$BS$36*BY372</f>
        <v>-2.2762333788077214E-2</v>
      </c>
      <c r="CA373" s="33"/>
      <c r="CB373" s="21">
        <f>CB372+$AA$41</f>
        <v>297.00000000000011</v>
      </c>
      <c r="CC373" s="64">
        <f>AC376</f>
        <v>1.5882983509628611E-25</v>
      </c>
      <c r="CD373" s="64">
        <f>AI376</f>
        <v>1.9815939837599765E-12</v>
      </c>
      <c r="CE373" s="64">
        <f>AO376</f>
        <v>7.8614864159268163E-8</v>
      </c>
      <c r="CF373" s="25">
        <f>AU376</f>
        <v>1.2773707241151098E-6</v>
      </c>
      <c r="CG373" s="63">
        <f>BA376</f>
        <v>1.2800309576315821E-4</v>
      </c>
      <c r="CH373" s="63">
        <f>BG376</f>
        <v>2.2575427273472027E-6</v>
      </c>
      <c r="CI373" s="63">
        <f>BM376</f>
        <v>4.3452644726790354E-15</v>
      </c>
      <c r="CJ373" s="63">
        <f>BS376</f>
        <v>2.9079439841118097E-2</v>
      </c>
      <c r="CK373" s="64">
        <f>SUM(CC373:CJ373)</f>
        <v>2.9211056467182816E-2</v>
      </c>
      <c r="CL373" s="36"/>
    </row>
    <row r="374" spans="2:90" x14ac:dyDescent="0.65">
      <c r="B374" s="45">
        <v>44228</v>
      </c>
      <c r="C374" s="39">
        <f t="shared" si="94"/>
        <v>2776</v>
      </c>
      <c r="D374" s="47">
        <v>389518</v>
      </c>
      <c r="E374" s="52">
        <f t="shared" si="95"/>
        <v>5.6852073216832104E-2</v>
      </c>
      <c r="F374" s="39">
        <f t="shared" si="96"/>
        <v>19283</v>
      </c>
      <c r="G374" s="47">
        <v>6851430</v>
      </c>
      <c r="H374" s="47">
        <f t="shared" si="97"/>
        <v>68</v>
      </c>
      <c r="I374" s="47">
        <v>5722</v>
      </c>
      <c r="J374" s="53">
        <f t="shared" si="98"/>
        <v>1.4689950143510698E-2</v>
      </c>
      <c r="Y374" s="30"/>
      <c r="Z374" s="51">
        <f>Z373+$AA$41</f>
        <v>297.90000000000009</v>
      </c>
      <c r="AA374" s="25">
        <f>AA373+AB374*$AA$41</f>
        <v>18.138706446752369</v>
      </c>
      <c r="AB374" s="26">
        <f>-$AC$35*AA373*AC373</f>
        <v>-8.0456716184188031E-26</v>
      </c>
      <c r="AC374" s="25">
        <f>AC373+AD374*$AA$41</f>
        <v>2.4037382966209757E-25</v>
      </c>
      <c r="AD374" s="27">
        <f>$AC$35*AA373*AC373-$AC$36*AC373</f>
        <v>-6.1483665587357037E-26</v>
      </c>
      <c r="AE374" s="33"/>
      <c r="AF374" s="51">
        <f>AF373+$AG$41</f>
        <v>122.47000000000052</v>
      </c>
      <c r="AG374" s="80">
        <f>AG373+AH374*$AG$41</f>
        <v>6.9270656464376934</v>
      </c>
      <c r="AH374" s="26">
        <f>-$AI$35*AG373*AI373</f>
        <v>-4.2310564502622938E-13</v>
      </c>
      <c r="AI374" s="25">
        <f>AI373+AJ374*$AG$41</f>
        <v>2.5593226452199155E-12</v>
      </c>
      <c r="AJ374" s="27">
        <f>$AI$35*AG373*AI373-$AI$36*AI373</f>
        <v>-9.4392446220449218E-13</v>
      </c>
      <c r="AK374" s="30"/>
      <c r="AL374" s="51">
        <f>AL373+$AM$41</f>
        <v>165.5</v>
      </c>
      <c r="AM374" s="25">
        <f>AM373+AN374*$AM$41</f>
        <v>29.289001237187598</v>
      </c>
      <c r="AN374" s="26">
        <f>-$AO$35*AM373*AO373</f>
        <v>-5.4351560974410465E-8</v>
      </c>
      <c r="AO374" s="25">
        <f>AO373+AP374*$AM$41</f>
        <v>9.4187121696621108E-8</v>
      </c>
      <c r="AP374" s="27">
        <f>$AO$35*AM373*AO373-$AO$36*AO373</f>
        <v>-1.781449878957584E-8</v>
      </c>
      <c r="AQ374" s="5"/>
      <c r="AR374" s="51">
        <f>AR373+$AS$41</f>
        <v>79.439999999999841</v>
      </c>
      <c r="AS374" s="25">
        <f>AS373+AT374*$AS$41</f>
        <v>3.0403688462850975</v>
      </c>
      <c r="AT374" s="26">
        <f>-$AU$35*AS373*AU373</f>
        <v>-1.3356775913777303E-7</v>
      </c>
      <c r="AU374" s="25">
        <f>AU373+AV374*$AS$41</f>
        <v>1.5392423195725747E-6</v>
      </c>
      <c r="AV374" s="27">
        <f>$AU$35*AS373*AU373-$AU$36*AU373</f>
        <v>-6.2678395142363865E-7</v>
      </c>
      <c r="AW374" s="30"/>
      <c r="AX374" s="19">
        <f>AX373+$AS$41</f>
        <v>79.439999999999841</v>
      </c>
      <c r="AY374" s="25">
        <f>AY373+AZ374*$AY$41</f>
        <v>1.313709905994914E-3</v>
      </c>
      <c r="AZ374" s="26">
        <f>-$BA$35*AY373*BA373</f>
        <v>-1.5149054005885171E-8</v>
      </c>
      <c r="BA374" s="25">
        <f>BA373+BB374*$AY$41</f>
        <v>1.4863072124415497E-4</v>
      </c>
      <c r="BB374" s="27">
        <f>$BA$35*AY373*BA373-$BA$36*BA373</f>
        <v>-6.4048641641870814E-5</v>
      </c>
      <c r="BC374" s="36"/>
      <c r="BD374" s="19">
        <f>BD373+$BE$41</f>
        <v>66.200000000000401</v>
      </c>
      <c r="BE374" s="25">
        <f>BE373+BF374*$BE$41</f>
        <v>0.57330733362286113</v>
      </c>
      <c r="BF374" s="26">
        <f>-$BG$35*BE373*BG373</f>
        <v>-1.039010217372677E-7</v>
      </c>
      <c r="BG374" s="25">
        <f>BG373+BH374*$BE$41</f>
        <v>2.9406117622559318E-6</v>
      </c>
      <c r="BH374" s="27">
        <f>$BG$35*BE373*BG373-$BG$36*BG373</f>
        <v>-2.0775823261253887E-6</v>
      </c>
      <c r="BI374" s="74"/>
      <c r="BJ374" s="19">
        <f>BJ373+$BK$41</f>
        <v>152.25999999999965</v>
      </c>
      <c r="BK374" s="25">
        <f>BK373+BL374*$BK$41</f>
        <v>1.2027122100112562</v>
      </c>
      <c r="BL374" s="26">
        <f>-$BM$35*BK373*BM373</f>
        <v>-5.9021527607272956E-16</v>
      </c>
      <c r="BM374" s="25">
        <f>BM373+BN374*$BK$41</f>
        <v>8.2716519426778529E-15</v>
      </c>
      <c r="BN374" s="27">
        <f>$BM$35*BK373*BM373-$BM$36*BM373</f>
        <v>-6.8279008369013909E-15</v>
      </c>
      <c r="BO374" s="74"/>
      <c r="BP374" s="19">
        <f>BP373+$BK$41</f>
        <v>152.25999999999965</v>
      </c>
      <c r="BQ374" s="25">
        <f>BQ373+BR374*$BQ$41</f>
        <v>0.77625583579272428</v>
      </c>
      <c r="BR374" s="26">
        <f>-$BS$35*BQ373*BS373</f>
        <v>-1.4447490709039994E-3</v>
      </c>
      <c r="BS374" s="25">
        <f>BS373+BT374*$BQ$41</f>
        <v>3.2972326741780821E-2</v>
      </c>
      <c r="BT374" s="27">
        <f>$BS$35*BQ373*BS373-$BS$36*BS373</f>
        <v>-2.1376752204549234E-2</v>
      </c>
      <c r="BU374" s="100"/>
      <c r="BV374" s="19">
        <f>BV373+$BK$41</f>
        <v>152.25999999999965</v>
      </c>
      <c r="BW374" s="25">
        <f>BW373+BX374*$BQ$41</f>
        <v>0.77625583579272428</v>
      </c>
      <c r="BX374" s="26">
        <f>-$BS$35*BW373*BY373</f>
        <v>-1.4447490709039994E-3</v>
      </c>
      <c r="BY374" s="25">
        <f>BY373+BZ374*$BQ$41</f>
        <v>3.2972326741780821E-2</v>
      </c>
      <c r="BZ374" s="27">
        <f>$BS$35*BW373*BY373-$BS$36*BY373</f>
        <v>-2.1376752204549234E-2</v>
      </c>
      <c r="CA374" s="33"/>
      <c r="CB374" s="21">
        <f>CB373+$AA$41</f>
        <v>297.90000000000009</v>
      </c>
      <c r="CC374" s="64">
        <f>AC377</f>
        <v>1.2910841101095839E-25</v>
      </c>
      <c r="CD374" s="64">
        <f>AI377</f>
        <v>1.7436507175945223E-12</v>
      </c>
      <c r="CE374" s="64">
        <f>AO377</f>
        <v>7.1822619352508261E-8</v>
      </c>
      <c r="CF374" s="25">
        <f>AU377</f>
        <v>1.1636488371515475E-6</v>
      </c>
      <c r="CG374" s="63">
        <f>BA377</f>
        <v>1.1878905219991342E-4</v>
      </c>
      <c r="CH374" s="63">
        <f>BG377</f>
        <v>1.9780402426159747E-6</v>
      </c>
      <c r="CI374" s="63">
        <f>BM377</f>
        <v>3.1494027055082435E-15</v>
      </c>
      <c r="CJ374" s="63">
        <f>BS377</f>
        <v>2.7308873063622195E-2</v>
      </c>
      <c r="CK374" s="64">
        <f>SUM(CC374:CJ374)</f>
        <v>2.743087562926803E-2</v>
      </c>
      <c r="CL374" s="36"/>
    </row>
    <row r="375" spans="2:90" x14ac:dyDescent="0.65">
      <c r="B375" s="45">
        <v>44229</v>
      </c>
      <c r="C375" s="39">
        <f t="shared" si="94"/>
        <v>2108</v>
      </c>
      <c r="D375" s="47">
        <v>391626</v>
      </c>
      <c r="E375" s="52">
        <f t="shared" si="95"/>
        <v>5.6584169938895756E-2</v>
      </c>
      <c r="F375" s="39">
        <f t="shared" si="96"/>
        <v>69693</v>
      </c>
      <c r="G375" s="47">
        <v>6921123</v>
      </c>
      <c r="H375" s="47">
        <f t="shared" si="97"/>
        <v>72</v>
      </c>
      <c r="I375" s="47">
        <v>5794</v>
      </c>
      <c r="J375" s="53">
        <f t="shared" si="98"/>
        <v>1.4794727622782961E-2</v>
      </c>
      <c r="Y375" s="30"/>
      <c r="Z375" s="51">
        <f>Z374+$AA$41</f>
        <v>298.80000000000007</v>
      </c>
      <c r="AA375" s="25">
        <f>AA374+AB375*$AA$41</f>
        <v>18.138706446752369</v>
      </c>
      <c r="AB375" s="26">
        <f>-$AC$35*AA374*AC374</f>
        <v>-6.5401055005836672E-26</v>
      </c>
      <c r="AC375" s="25">
        <f>AC374+AD375*$AA$41</f>
        <v>1.9539328475332443E-25</v>
      </c>
      <c r="AD375" s="27">
        <f>$AC$35*AA374*AC374-$AC$36*AC374</f>
        <v>-4.9978383231970156E-26</v>
      </c>
      <c r="AE375" s="33"/>
      <c r="AF375" s="51">
        <f>AF374+$AG$41</f>
        <v>122.84000000000053</v>
      </c>
      <c r="AG375" s="80">
        <f>AG374+AH375*$AG$41</f>
        <v>6.9270656464375557</v>
      </c>
      <c r="AH375" s="26">
        <f>-$AI$35*AG374*AI374</f>
        <v>-3.7230051545091138E-13</v>
      </c>
      <c r="AI375" s="25">
        <f>AI374+AJ375*$AG$41</f>
        <v>2.2520076279330092E-12</v>
      </c>
      <c r="AJ375" s="27">
        <f>$AI$35*AG374*AI374-$AI$36*AI374</f>
        <v>-8.3058112780244886E-13</v>
      </c>
      <c r="AK375" s="30"/>
      <c r="AL375" s="51">
        <f>AL374+$AM$41</f>
        <v>166</v>
      </c>
      <c r="AM375" s="25">
        <f>AM374+AN375*$AM$41</f>
        <v>29.289001212359778</v>
      </c>
      <c r="AN375" s="26">
        <f>-$AO$35*AM374*AO374</f>
        <v>-4.9655641030190537E-8</v>
      </c>
      <c r="AO375" s="25">
        <f>AO374+AP375*$AM$41</f>
        <v>8.6049449617898987E-8</v>
      </c>
      <c r="AP375" s="27">
        <f>$AO$35*AM374*AO374-$AO$36*AO374</f>
        <v>-1.6275344157444237E-8</v>
      </c>
      <c r="AQ375" s="5"/>
      <c r="AR375" s="51">
        <f>AR374+$AS$41</f>
        <v>79.679999999999836</v>
      </c>
      <c r="AS375" s="25">
        <f>AS374+AT375*$AS$41</f>
        <v>3.0403688170827436</v>
      </c>
      <c r="AT375" s="26">
        <f>-$AU$35*AS374*AU374</f>
        <v>-1.2167647427811372E-7</v>
      </c>
      <c r="AU375" s="25">
        <f>AU374+AV375*$AS$41</f>
        <v>1.402206502885484E-6</v>
      </c>
      <c r="AV375" s="27">
        <f>$AU$35*AS374*AU374-$AU$36*AU374</f>
        <v>-5.7098256952954498E-7</v>
      </c>
      <c r="AW375" s="30"/>
      <c r="AX375" s="19">
        <f>AX374+$AS$41</f>
        <v>79.679999999999836</v>
      </c>
      <c r="AY375" s="25">
        <f>AY374+AZ375*$AY$41</f>
        <v>1.3137073754557593E-3</v>
      </c>
      <c r="AZ375" s="26">
        <f>-$BA$35*AY374*BA374</f>
        <v>-1.4058550860020286E-8</v>
      </c>
      <c r="BA375" s="25">
        <f>BA374+BB375*$AY$41</f>
        <v>1.3793183985373061E-4</v>
      </c>
      <c r="BB375" s="27">
        <f>$BA$35*AY374*BA374-$BA$36*BA374</f>
        <v>-5.9438229946801972E-5</v>
      </c>
      <c r="BC375" s="36"/>
      <c r="BD375" s="19">
        <f>BD374+$BE$41</f>
        <v>66.400000000000404</v>
      </c>
      <c r="BE375" s="25">
        <f>BE374+BF375*$BE$41</f>
        <v>0.57330731541541879</v>
      </c>
      <c r="BF375" s="26">
        <f>-$BG$35*BE374*BG374</f>
        <v>-9.103721158650444E-8</v>
      </c>
      <c r="BG375" s="25">
        <f>BG374+BH375*$BE$41</f>
        <v>2.5765396754799617E-6</v>
      </c>
      <c r="BH375" s="27">
        <f>$BG$35*BE374*BG374-$BG$36*BG374</f>
        <v>-1.8203604338798514E-6</v>
      </c>
      <c r="BI375" s="74"/>
      <c r="BJ375" s="19">
        <f>BJ374+$BK$41</f>
        <v>152.71999999999966</v>
      </c>
      <c r="BK375" s="25">
        <f>BK374+BL375*$BK$41</f>
        <v>1.2027122100112559</v>
      </c>
      <c r="BL375" s="26">
        <f>-$BM$35*BK374*BM374</f>
        <v>-4.2778192190214517E-16</v>
      </c>
      <c r="BM375" s="25">
        <f>BM374+BN375*$BK$41</f>
        <v>5.9952076958921617E-15</v>
      </c>
      <c r="BN375" s="27">
        <f>$BM$35*BK374*BM374-$BM$36*BM374</f>
        <v>-4.9487918408384591E-15</v>
      </c>
      <c r="BO375" s="74"/>
      <c r="BP375" s="19">
        <f>BP374+$BK$41</f>
        <v>152.71999999999966</v>
      </c>
      <c r="BQ375" s="25">
        <f>BQ374+BR375*$BQ$41</f>
        <v>0.7761201824991435</v>
      </c>
      <c r="BR375" s="26">
        <f>-$BS$35*BQ374*BS374</f>
        <v>-1.3565329358075089E-3</v>
      </c>
      <c r="BS375" s="25">
        <f>BS374+BT375*$BQ$41</f>
        <v>3.0964778797145816E-2</v>
      </c>
      <c r="BT375" s="27">
        <f>$BS$35*BQ374*BS374-$BS$36*BS374</f>
        <v>-2.0075479446350027E-2</v>
      </c>
      <c r="BU375" s="100"/>
      <c r="BV375" s="19">
        <f>BV374+$BK$41</f>
        <v>152.71999999999966</v>
      </c>
      <c r="BW375" s="25">
        <f>BW374+BX375*$BQ$41</f>
        <v>0.7761201824991435</v>
      </c>
      <c r="BX375" s="26">
        <f>-$BS$35*BW374*BY374</f>
        <v>-1.3565329358075089E-3</v>
      </c>
      <c r="BY375" s="25">
        <f>BY374+BZ375*$BQ$41</f>
        <v>3.0964778797145816E-2</v>
      </c>
      <c r="BZ375" s="27">
        <f>$BS$35*BW374*BY374-$BS$36*BY374</f>
        <v>-2.0075479446350027E-2</v>
      </c>
      <c r="CA375" s="33"/>
      <c r="CB375" s="21">
        <f>CB374+$AA$41</f>
        <v>298.80000000000007</v>
      </c>
      <c r="CC375" s="64">
        <f>AC378</f>
        <v>1.0494868161053912E-25</v>
      </c>
      <c r="CD375" s="64">
        <f>AI378</f>
        <v>1.5342788936001094E-12</v>
      </c>
      <c r="CE375" s="64">
        <f>AO378</f>
        <v>6.5617217618687004E-8</v>
      </c>
      <c r="CF375" s="25">
        <f>AU378</f>
        <v>1.0600513933943502E-6</v>
      </c>
      <c r="CG375" s="63">
        <f>BA378</f>
        <v>1.1023826289508904E-4</v>
      </c>
      <c r="CH375" s="63">
        <f>BG378</f>
        <v>1.7331424798022815E-6</v>
      </c>
      <c r="CI375" s="63">
        <f>BM378</f>
        <v>2.282654476805029E-15</v>
      </c>
      <c r="CJ375" s="63">
        <f>BS378</f>
        <v>2.5646093896997148E-2</v>
      </c>
      <c r="CK375" s="64">
        <f>SUM(CC375:CJ375)</f>
        <v>2.5759190972519615E-2</v>
      </c>
      <c r="CL375" s="75">
        <f>P123</f>
        <v>44620</v>
      </c>
    </row>
    <row r="376" spans="2:90" x14ac:dyDescent="0.65">
      <c r="B376" s="45">
        <v>44230</v>
      </c>
      <c r="C376" s="39">
        <f t="shared" si="94"/>
        <v>2210</v>
      </c>
      <c r="D376" s="47">
        <v>393836</v>
      </c>
      <c r="E376" s="52">
        <f t="shared" si="95"/>
        <v>5.6413239484110984E-2</v>
      </c>
      <c r="F376" s="39">
        <f t="shared" si="96"/>
        <v>60146</v>
      </c>
      <c r="G376" s="47">
        <v>6981269</v>
      </c>
      <c r="H376" s="47">
        <f t="shared" si="97"/>
        <v>118</v>
      </c>
      <c r="I376" s="47">
        <v>5912</v>
      </c>
      <c r="J376" s="53">
        <f t="shared" si="98"/>
        <v>1.5011324510710041E-2</v>
      </c>
      <c r="Y376" s="30"/>
      <c r="Z376" s="51">
        <f>Z375+$AA$41</f>
        <v>299.70000000000005</v>
      </c>
      <c r="AA376" s="25">
        <f>AA375+AB376*$AA$41</f>
        <v>18.138706446752369</v>
      </c>
      <c r="AB376" s="26">
        <f>-$AC$35*AA375*AC375</f>
        <v>-5.316272150710871E-26</v>
      </c>
      <c r="AC376" s="25">
        <f>AC375+AD376*$AA$41</f>
        <v>1.5882983509628611E-25</v>
      </c>
      <c r="AD376" s="27">
        <f>$AC$35*AA375*AC375-$AC$36*AC375</f>
        <v>-4.0626055174487018E-26</v>
      </c>
      <c r="AE376" s="33"/>
      <c r="AF376" s="51">
        <f>AF375+$AG$41</f>
        <v>123.21000000000053</v>
      </c>
      <c r="AG376" s="80">
        <f>AG375+AH376*$AG$41</f>
        <v>6.9270656464374349</v>
      </c>
      <c r="AH376" s="26">
        <f>-$AI$35*AG375*AI375</f>
        <v>-3.2759589817437164E-13</v>
      </c>
      <c r="AI376" s="25">
        <f>AI375+AJ376*$AG$41</f>
        <v>1.9815939837599765E-12</v>
      </c>
      <c r="AJ376" s="27">
        <f>$AI$35*AG375*AI375-$AI$36*AI375</f>
        <v>-7.3084768695414272E-13</v>
      </c>
      <c r="AK376" s="30"/>
      <c r="AL376" s="51">
        <f>AL375+$AM$41</f>
        <v>166.5</v>
      </c>
      <c r="AM376" s="25">
        <f>AM375+AN376*$AM$41</f>
        <v>29.289001189677055</v>
      </c>
      <c r="AN376" s="26">
        <f>-$AO$35*AM375*AO375</f>
        <v>-4.5365443815267632E-8</v>
      </c>
      <c r="AO376" s="25">
        <f>AO375+AP376*$AM$41</f>
        <v>7.8614864159268163E-8</v>
      </c>
      <c r="AP376" s="27">
        <f>$AO$35*AM375*AO375-$AO$36*AO375</f>
        <v>-1.4869170917261654E-8</v>
      </c>
      <c r="AQ376" s="5"/>
      <c r="AR376" s="51">
        <f>AR375+$AS$41</f>
        <v>79.919999999999831</v>
      </c>
      <c r="AS376" s="25">
        <f>AS375+AT376*$AS$41</f>
        <v>3.0403687904802199</v>
      </c>
      <c r="AT376" s="26">
        <f>-$AU$35*AS375*AU375</f>
        <v>-1.108438480885754E-7</v>
      </c>
      <c r="AU376" s="25">
        <f>AU375+AV376*$AS$41</f>
        <v>1.2773707241151098E-6</v>
      </c>
      <c r="AV376" s="27">
        <f>$AU$35*AS375*AU375-$AU$36*AU375</f>
        <v>-5.2014907820989238E-7</v>
      </c>
      <c r="AW376" s="30"/>
      <c r="AX376" s="19">
        <f>AX375+$AS$41</f>
        <v>79.919999999999831</v>
      </c>
      <c r="AY376" s="25">
        <f>AY375+AZ376*$AY$41</f>
        <v>1.313705027076863E-3</v>
      </c>
      <c r="AZ376" s="26">
        <f>-$BA$35*AY375*BA375</f>
        <v>-1.3046549423474054E-8</v>
      </c>
      <c r="BA376" s="25">
        <f>BA375+BB376*$AY$41</f>
        <v>1.2800309576315821E-4</v>
      </c>
      <c r="BB376" s="27">
        <f>$BA$35*AY375*BA375-$BA$36*BA375</f>
        <v>-5.5159689392068766E-5</v>
      </c>
      <c r="BC376" s="36"/>
      <c r="BD376" s="19">
        <f>BD375+$BE$41</f>
        <v>66.600000000000406</v>
      </c>
      <c r="BE376" s="25">
        <f>BE375+BF376*$BE$41</f>
        <v>0.57330729946220915</v>
      </c>
      <c r="BF376" s="26">
        <f>-$BG$35*BE375*BG375</f>
        <v>-7.9766048398179485E-8</v>
      </c>
      <c r="BG376" s="25">
        <f>BG375+BH376*$BE$41</f>
        <v>2.2575427273472027E-6</v>
      </c>
      <c r="BH376" s="27">
        <f>$BG$35*BE375*BG375-$BG$36*BG375</f>
        <v>-1.5949847406637957E-6</v>
      </c>
      <c r="BI376" s="74"/>
      <c r="BJ376" s="19">
        <f>BJ375+$BK$41</f>
        <v>153.17999999999967</v>
      </c>
      <c r="BK376" s="25">
        <f>BK375+BL376*$BK$41</f>
        <v>1.2027122100112557</v>
      </c>
      <c r="BL376" s="26">
        <f>-$BM$35*BK375*BM375</f>
        <v>-3.1005190838832688E-16</v>
      </c>
      <c r="BM376" s="25">
        <f>BM375+BN376*$BK$41</f>
        <v>4.3452644726790354E-15</v>
      </c>
      <c r="BN376" s="27">
        <f>$BM$35*BK375*BM375-$BM$36*BM375</f>
        <v>-3.5868330939415784E-15</v>
      </c>
      <c r="BO376" s="74"/>
      <c r="BP376" s="19">
        <f>BP375+$BK$41</f>
        <v>153.17999999999967</v>
      </c>
      <c r="BQ376" s="25">
        <f>BQ375+BR376*$BQ$41</f>
        <v>0.77599281083335669</v>
      </c>
      <c r="BR376" s="26">
        <f>-$BS$35*BQ375*BS375</f>
        <v>-1.2737166578675801E-3</v>
      </c>
      <c r="BS376" s="25">
        <f>BS375+BT376*$BQ$41</f>
        <v>2.9079439841118097E-2</v>
      </c>
      <c r="BT376" s="27">
        <f>$BS$35*BQ375*BS375-$BS$36*BS375</f>
        <v>-1.8853389560277201E-2</v>
      </c>
      <c r="BU376" s="100"/>
      <c r="BV376" s="19">
        <f>BV375+$BK$41</f>
        <v>153.17999999999967</v>
      </c>
      <c r="BW376" s="25">
        <f>BW375+BX376*$BQ$41</f>
        <v>0.77599281083335669</v>
      </c>
      <c r="BX376" s="26">
        <f>-$BS$35*BW375*BY375</f>
        <v>-1.2737166578675801E-3</v>
      </c>
      <c r="BY376" s="25">
        <f>BY375+BZ376*$BQ$41</f>
        <v>2.9079439841118097E-2</v>
      </c>
      <c r="BZ376" s="27">
        <f>$BS$35*BW375*BY375-$BS$36*BY375</f>
        <v>-1.8853389560277201E-2</v>
      </c>
      <c r="CA376" s="33"/>
      <c r="CB376" s="21">
        <f>CB375+$AA$41</f>
        <v>299.70000000000005</v>
      </c>
      <c r="CC376" s="64">
        <f>AC379</f>
        <v>8.5309901078834053E-26</v>
      </c>
      <c r="CD376" s="64">
        <f>AI379</f>
        <v>1.3500477472886793E-12</v>
      </c>
      <c r="CE376" s="64">
        <f>AO379</f>
        <v>5.994795631280101E-8</v>
      </c>
      <c r="CF376" s="25">
        <f>AU379</f>
        <v>9.6567703295958249E-7</v>
      </c>
      <c r="CG376" s="63">
        <f>BA379</f>
        <v>1.0230298483509902E-4</v>
      </c>
      <c r="CH376" s="63">
        <f>BG379</f>
        <v>1.5185650878716266E-6</v>
      </c>
      <c r="CI376" s="63">
        <f>BM379</f>
        <v>1.6544443336398229E-15</v>
      </c>
      <c r="CJ376" s="63">
        <f>BS379</f>
        <v>2.4084542551406747E-2</v>
      </c>
      <c r="CK376" s="64">
        <f>SUM(CC376:CJ376)</f>
        <v>2.4189389727670693E-2</v>
      </c>
      <c r="CL376" s="36"/>
    </row>
    <row r="377" spans="2:90" x14ac:dyDescent="0.65">
      <c r="B377" s="45">
        <v>44231</v>
      </c>
      <c r="C377" s="39">
        <f t="shared" si="94"/>
        <v>2593</v>
      </c>
      <c r="D377" s="47">
        <v>396429</v>
      </c>
      <c r="E377" s="52">
        <f t="shared" ref="E377:E381" si="99">IF(D377="","",D377/G377)</f>
        <v>5.6219221908576707E-2</v>
      </c>
      <c r="F377" s="39">
        <f t="shared" si="96"/>
        <v>70216</v>
      </c>
      <c r="G377" s="47">
        <v>7051485</v>
      </c>
      <c r="H377" s="47">
        <f t="shared" si="97"/>
        <v>108</v>
      </c>
      <c r="I377" s="47">
        <v>6020</v>
      </c>
      <c r="J377" s="53">
        <f t="shared" ref="J377:J381" si="100">IF(D377="","",I377/D377)</f>
        <v>1.5185569168754052E-2</v>
      </c>
      <c r="Y377" s="30"/>
      <c r="Z377" s="51">
        <f>Z376+$AA$41</f>
        <v>300.60000000000002</v>
      </c>
      <c r="AA377" s="25">
        <f>AA376+AB377*$AA$41</f>
        <v>18.138706446752369</v>
      </c>
      <c r="AB377" s="26">
        <f>-$AC$35*AA376*AC376</f>
        <v>-4.3214516306964306E-26</v>
      </c>
      <c r="AC377" s="25">
        <f>AC376+AD377*$AA$41</f>
        <v>1.2910841101095839E-25</v>
      </c>
      <c r="AD377" s="27">
        <f>$AC$35*AA376*AC376-$AC$36*AC376</f>
        <v>-3.3023804539253025E-26</v>
      </c>
      <c r="AE377" s="33"/>
      <c r="AF377" s="51">
        <f>AF376+$AG$41</f>
        <v>123.58000000000054</v>
      </c>
      <c r="AG377" s="80">
        <f>AG376+AH377*$AG$41</f>
        <v>6.9270656464373284</v>
      </c>
      <c r="AH377" s="26">
        <f>-$AI$35*AG376*AI376</f>
        <v>-2.882592638119075E-13</v>
      </c>
      <c r="AI377" s="25">
        <f>AI376+AJ377*$AG$41</f>
        <v>1.7436507175945223E-12</v>
      </c>
      <c r="AJ377" s="27">
        <f>$AI$35*AG376*AI376-$AI$36*AI376</f>
        <v>-6.4308990855528147E-13</v>
      </c>
      <c r="AK377" s="30"/>
      <c r="AL377" s="51">
        <f>AL376+$AM$41</f>
        <v>167</v>
      </c>
      <c r="AM377" s="25">
        <f>AM376+AN377*$AM$41</f>
        <v>29.289001168954098</v>
      </c>
      <c r="AN377" s="26">
        <f>-$AO$35*AM376*AO376</f>
        <v>-4.1445915297967889E-8</v>
      </c>
      <c r="AO377" s="25">
        <f>AO376+AP377*$AM$41</f>
        <v>7.1822619352508261E-8</v>
      </c>
      <c r="AP377" s="27">
        <f>$AO$35*AM376*AO376-$AO$36*AO376</f>
        <v>-1.3584489613519819E-8</v>
      </c>
      <c r="AQ377" s="5"/>
      <c r="AR377" s="51">
        <f>AR376+$AS$41</f>
        <v>80.159999999999826</v>
      </c>
      <c r="AS377" s="25">
        <f>AS376+AT377*$AS$41</f>
        <v>3.0403687662460688</v>
      </c>
      <c r="AT377" s="26">
        <f>-$AU$35*AS376*AU376</f>
        <v>-1.0097563017029018E-7</v>
      </c>
      <c r="AU377" s="25">
        <f>AU376+AV377*$AS$41</f>
        <v>1.1636488371515475E-6</v>
      </c>
      <c r="AV377" s="27">
        <f>$AU$35*AS376*AU376-$AU$36*AU376</f>
        <v>-4.7384119568150927E-7</v>
      </c>
      <c r="AW377" s="30"/>
      <c r="AX377" s="19">
        <f>AX376+$AS$41</f>
        <v>80.159999999999826</v>
      </c>
      <c r="AY377" s="25">
        <f>AY376+AZ377*$AY$41</f>
        <v>1.3137028477451605E-3</v>
      </c>
      <c r="AZ377" s="26">
        <f>-$BA$35*AY376*BA376</f>
        <v>-1.2107398347753266E-8</v>
      </c>
      <c r="BA377" s="25">
        <f>BA376+BB377*$AY$41</f>
        <v>1.1878905219991342E-4</v>
      </c>
      <c r="BB377" s="27">
        <f>$BA$35*AY376*BA376-$BA$36*BA376</f>
        <v>-5.118913090691553E-5</v>
      </c>
      <c r="BC377" s="36"/>
      <c r="BD377" s="19">
        <f>BD376+$BE$41</f>
        <v>66.800000000000409</v>
      </c>
      <c r="BE377" s="25">
        <f>BE376+BF377*$BE$41</f>
        <v>0.57330728548413934</v>
      </c>
      <c r="BF377" s="26">
        <f>-$BG$35*BE376*BG376</f>
        <v>-6.9890349119542654E-8</v>
      </c>
      <c r="BG377" s="25">
        <f>BG376+BH377*$BE$41</f>
        <v>1.9780402426159747E-6</v>
      </c>
      <c r="BH377" s="27">
        <f>$BG$35*BE376*BG376-$BG$36*BG376</f>
        <v>-1.3975124236561393E-6</v>
      </c>
      <c r="BI377" s="74"/>
      <c r="BJ377" s="19">
        <f>BJ376+$BK$41</f>
        <v>153.63999999999967</v>
      </c>
      <c r="BK377" s="25">
        <f>BK376+BL377*$BK$41</f>
        <v>1.2027122100112557</v>
      </c>
      <c r="BL377" s="26">
        <f>-$BM$35*BK376*BM376</f>
        <v>-2.2472241339182544E-16</v>
      </c>
      <c r="BM377" s="25">
        <f>BM376+BN377*$BK$41</f>
        <v>3.1494027055082435E-15</v>
      </c>
      <c r="BN377" s="27">
        <f>$BM$35*BK376*BM376-$BM$36*BM376</f>
        <v>-2.5996994938495475E-15</v>
      </c>
      <c r="BO377" s="74"/>
      <c r="BP377" s="19">
        <f>BP376+$BK$41</f>
        <v>153.63999999999967</v>
      </c>
      <c r="BQ377" s="25">
        <f>BQ376+BR377*$BQ$41</f>
        <v>0.77587321402117992</v>
      </c>
      <c r="BR377" s="26">
        <f>-$BS$35*BQ376*BS376</f>
        <v>-1.1959681217677428E-3</v>
      </c>
      <c r="BS377" s="25">
        <f>BS376+BT377*$BQ$41</f>
        <v>2.7308873063622195E-2</v>
      </c>
      <c r="BT377" s="27">
        <f>$BS$35*BQ376*BS376-$BS$36*BS376</f>
        <v>-1.7705667774959018E-2</v>
      </c>
      <c r="BU377" s="100"/>
      <c r="BV377" s="19">
        <f>BV376+$BK$41</f>
        <v>153.63999999999967</v>
      </c>
      <c r="BW377" s="25">
        <f>BW376+BX377*$BQ$41</f>
        <v>0.77587321402117992</v>
      </c>
      <c r="BX377" s="26">
        <f>-$BS$35*BW376*BY376</f>
        <v>-1.1959681217677428E-3</v>
      </c>
      <c r="BY377" s="25">
        <f>BY376+BZ377*$BQ$41</f>
        <v>2.7308873063622195E-2</v>
      </c>
      <c r="BZ377" s="27">
        <f>$BS$35*BW376*BY376-$BS$36*BY376</f>
        <v>-1.7705667774959018E-2</v>
      </c>
      <c r="CA377" s="33"/>
      <c r="CB377" s="21">
        <f>CB376+$AA$41</f>
        <v>300.60000000000002</v>
      </c>
      <c r="CC377" s="64">
        <f>AC380</f>
        <v>6.9346075723828876E-26</v>
      </c>
      <c r="CD377" s="64">
        <f>AI380</f>
        <v>1.1879384690501266E-12</v>
      </c>
      <c r="CE377" s="64">
        <f>AO380</f>
        <v>5.4768513446472158E-8</v>
      </c>
      <c r="CF377" s="25">
        <f>AU380</f>
        <v>8.7970464231091003E-7</v>
      </c>
      <c r="CG377" s="63">
        <f>BA380</f>
        <v>9.493891169036573E-5</v>
      </c>
      <c r="CH377" s="63">
        <f>BG380</f>
        <v>1.3305541538977281E-6</v>
      </c>
      <c r="CI377" s="63">
        <f>BM380</f>
        <v>1.1991241254103793E-15</v>
      </c>
      <c r="CJ377" s="63">
        <f>BS380</f>
        <v>2.2618058213793844E-2</v>
      </c>
      <c r="CK377" s="64">
        <f>SUM(CC377:CJ377)</f>
        <v>2.2715262153983003E-2</v>
      </c>
      <c r="CL377" s="36"/>
    </row>
    <row r="378" spans="2:90" x14ac:dyDescent="0.65">
      <c r="B378" s="45">
        <v>44232</v>
      </c>
      <c r="C378" s="39">
        <f t="shared" si="94"/>
        <v>2619</v>
      </c>
      <c r="D378" s="47">
        <v>399048</v>
      </c>
      <c r="E378" s="52">
        <f t="shared" si="99"/>
        <v>5.6089229338138154E-2</v>
      </c>
      <c r="F378" s="39">
        <f t="shared" si="96"/>
        <v>63036</v>
      </c>
      <c r="G378" s="47">
        <v>7114521</v>
      </c>
      <c r="H378" s="47">
        <f t="shared" si="97"/>
        <v>115</v>
      </c>
      <c r="I378" s="47">
        <v>6135</v>
      </c>
      <c r="J378" s="53">
        <f t="shared" si="100"/>
        <v>1.5374090334997294E-2</v>
      </c>
      <c r="Y378" s="30"/>
      <c r="Z378" s="51">
        <f>Z377+$AA$41</f>
        <v>301.5</v>
      </c>
      <c r="AA378" s="25">
        <f>AA377+AB378*$AA$41</f>
        <v>18.138706446752369</v>
      </c>
      <c r="AB378" s="26">
        <f>-$AC$35*AA377*AC377</f>
        <v>-3.5127893507016384E-26</v>
      </c>
      <c r="AC378" s="25">
        <f>AC377+AD378*$AA$41</f>
        <v>1.0494868161053912E-25</v>
      </c>
      <c r="AD378" s="27">
        <f>$AC$35*AA377*AC377-$AC$36*AC377</f>
        <v>-2.6844143778243637E-26</v>
      </c>
      <c r="AE378" s="33"/>
      <c r="AF378" s="51">
        <f>AF377+$AG$41</f>
        <v>123.95000000000054</v>
      </c>
      <c r="AG378" s="80">
        <f>AG377+AH378*$AG$41</f>
        <v>6.9270656464372342</v>
      </c>
      <c r="AH378" s="26">
        <f>-$AI$35*AG377*AI377</f>
        <v>-2.5364604268993106E-13</v>
      </c>
      <c r="AI378" s="25">
        <f>AI377+AJ378*$AG$41</f>
        <v>1.5342788936001094E-12</v>
      </c>
      <c r="AJ378" s="27">
        <f>$AI$35*AG377*AI377-$AI$36*AI377</f>
        <v>-5.6586979457949441E-13</v>
      </c>
      <c r="AK378" s="30"/>
      <c r="AL378" s="51">
        <f>AL377+$AM$41</f>
        <v>167.5</v>
      </c>
      <c r="AM378" s="25">
        <f>AM377+AN378*$AM$41</f>
        <v>29.289001150021583</v>
      </c>
      <c r="AN378" s="26">
        <f>-$AO$35*AM377*AO377</f>
        <v>-3.7865030079113273E-8</v>
      </c>
      <c r="AO378" s="25">
        <f>AO377+AP378*$AM$41</f>
        <v>6.5617217618687004E-8</v>
      </c>
      <c r="AP378" s="27">
        <f>$AO$35*AM377*AO377-$AO$36*AO377</f>
        <v>-1.2410803467642507E-8</v>
      </c>
      <c r="AQ378" s="5"/>
      <c r="AR378" s="51">
        <f>AR377+$AS$41</f>
        <v>80.399999999999821</v>
      </c>
      <c r="AS378" s="25">
        <f>AS377+AT378*$AS$41</f>
        <v>3.040368744169438</v>
      </c>
      <c r="AT378" s="26">
        <f>-$AU$35*AS377*AU377</f>
        <v>-9.1985961063207205E-8</v>
      </c>
      <c r="AU378" s="25">
        <f>AU377+AV378*$AS$41</f>
        <v>1.0600513933943502E-6</v>
      </c>
      <c r="AV378" s="27">
        <f>$AU$35*AS377*AU377-$AU$36*AU377</f>
        <v>-4.3165601565498923E-7</v>
      </c>
      <c r="AW378" s="30"/>
      <c r="AX378" s="19">
        <f>AX377+$AS$41</f>
        <v>80.399999999999821</v>
      </c>
      <c r="AY378" s="25">
        <f>AY377+AZ378*$AY$41</f>
        <v>1.313700825291591E-3</v>
      </c>
      <c r="AZ378" s="26">
        <f>-$BA$35*AY377*BA377</f>
        <v>-1.1235853163230184E-8</v>
      </c>
      <c r="BA378" s="25">
        <f>BA377+BB378*$AY$41</f>
        <v>1.1023826289508904E-4</v>
      </c>
      <c r="BB378" s="27">
        <f>$BA$35*AY377*BA377-$BA$36*BA377</f>
        <v>-4.7504385026802139E-5</v>
      </c>
      <c r="BC378" s="36"/>
      <c r="BD378" s="19">
        <f>BD377+$BE$41</f>
        <v>67.000000000000412</v>
      </c>
      <c r="BE378" s="25">
        <f>BE377+BF378*$BE$41</f>
        <v>0.57330727323667063</v>
      </c>
      <c r="BF378" s="26">
        <f>-$BG$35*BE377*BG377</f>
        <v>-6.123734363191786E-8</v>
      </c>
      <c r="BG378" s="25">
        <f>BG377+BH378*$BE$41</f>
        <v>1.7331424798022815E-6</v>
      </c>
      <c r="BH378" s="27">
        <f>$BG$35*BE377*BG377-$BG$36*BG377</f>
        <v>-1.2244888140684656E-6</v>
      </c>
      <c r="BI378" s="74"/>
      <c r="BJ378" s="19">
        <f>BJ377+$BK$41</f>
        <v>154.09999999999968</v>
      </c>
      <c r="BK378" s="25">
        <f>BK377+BL378*$BK$41</f>
        <v>1.2027122100112557</v>
      </c>
      <c r="BL378" s="26">
        <f>-$BM$35*BK377*BM377</f>
        <v>-1.6287647879076164E-16</v>
      </c>
      <c r="BM378" s="25">
        <f>BM377+BN378*$BK$41</f>
        <v>2.282654476805029E-15</v>
      </c>
      <c r="BN378" s="27">
        <f>$BM$35*BK377*BM377-$BM$36*BM377</f>
        <v>-1.8842352797895967E-15</v>
      </c>
      <c r="BO378" s="74"/>
      <c r="BP378" s="19">
        <f>BP377+$BK$41</f>
        <v>154.09999999999968</v>
      </c>
      <c r="BQ378" s="25">
        <f>BQ377+BR378*$BQ$41</f>
        <v>0.77576091643866951</v>
      </c>
      <c r="BR378" s="26">
        <f>-$BS$35*BQ377*BS377</f>
        <v>-1.1229758251039559E-3</v>
      </c>
      <c r="BS378" s="25">
        <f>BS377+BT378*$BQ$41</f>
        <v>2.5646093896997148E-2</v>
      </c>
      <c r="BT378" s="27">
        <f>$BS$35*BQ377*BS377-$BS$36*BS377</f>
        <v>-1.6627791666250471E-2</v>
      </c>
      <c r="BU378" s="100"/>
      <c r="BV378" s="19">
        <f>BV377+$BK$41</f>
        <v>154.09999999999968</v>
      </c>
      <c r="BW378" s="25">
        <f>BW377+BX378*$BQ$41</f>
        <v>0.77576091643866951</v>
      </c>
      <c r="BX378" s="26">
        <f>-$BS$35*BW377*BY377</f>
        <v>-1.1229758251039559E-3</v>
      </c>
      <c r="BY378" s="25">
        <f>BY377+BZ378*$BQ$41</f>
        <v>2.5646093896997148E-2</v>
      </c>
      <c r="BZ378" s="27">
        <f>$BS$35*BW377*BY377-$BS$36*BY377</f>
        <v>-1.6627791666250471E-2</v>
      </c>
      <c r="CA378" s="33"/>
      <c r="CB378" s="21">
        <f>CB377+$AA$41</f>
        <v>301.5</v>
      </c>
      <c r="CC378" s="64">
        <f>AC381</f>
        <v>5.6369520506783511E-26</v>
      </c>
      <c r="CD378" s="64">
        <f>AI381</f>
        <v>1.0452947379700363E-12</v>
      </c>
      <c r="CE378" s="64">
        <f>AO381</f>
        <v>5.003656920376006E-8</v>
      </c>
      <c r="CF378" s="25">
        <f>AU381</f>
        <v>8.0138621008152218E-7</v>
      </c>
      <c r="CG378" s="63">
        <f>BA381</f>
        <v>8.8104926432600253E-5</v>
      </c>
      <c r="CH378" s="63">
        <f>BG381</f>
        <v>1.1658205304394433E-6</v>
      </c>
      <c r="CI378" s="63">
        <f>BM381</f>
        <v>8.6911275218174948E-16</v>
      </c>
      <c r="CJ378" s="63">
        <f>BS381</f>
        <v>2.1240854810137405E-2</v>
      </c>
      <c r="CK378" s="64">
        <f>SUM(CC378:CJ378)</f>
        <v>2.1330976980925894E-2</v>
      </c>
      <c r="CL378" s="75">
        <f>P124</f>
        <v>44627</v>
      </c>
    </row>
    <row r="379" spans="2:90" x14ac:dyDescent="0.65">
      <c r="B379" s="45">
        <v>44233</v>
      </c>
      <c r="C379" s="39">
        <f t="shared" si="94"/>
        <v>2307</v>
      </c>
      <c r="D379" s="47">
        <v>401355</v>
      </c>
      <c r="E379" s="52">
        <f t="shared" si="99"/>
        <v>5.5845512934680971E-2</v>
      </c>
      <c r="F379" s="39">
        <f t="shared" si="96"/>
        <v>72359</v>
      </c>
      <c r="G379" s="47">
        <v>7186880</v>
      </c>
      <c r="H379" s="47">
        <f t="shared" si="97"/>
        <v>108</v>
      </c>
      <c r="I379" s="47">
        <v>6243</v>
      </c>
      <c r="J379" s="53">
        <f t="shared" si="100"/>
        <v>1.5554808087603244E-2</v>
      </c>
      <c r="Y379" s="30"/>
      <c r="Z379" s="51">
        <f>Z378+$AA$41</f>
        <v>302.39999999999998</v>
      </c>
      <c r="AA379" s="25">
        <f>AA378+AB379*$AA$41</f>
        <v>18.138706446752369</v>
      </c>
      <c r="AB379" s="26">
        <f>-$AC$35*AA378*AC378</f>
        <v>-2.8554499915608713E-26</v>
      </c>
      <c r="AC379" s="25">
        <f>AC378+AD379*$AA$41</f>
        <v>8.5309901078834053E-26</v>
      </c>
      <c r="AD379" s="27">
        <f>$AC$35*AA378*AC378-$AC$36*AC378</f>
        <v>-2.1820867257450064E-26</v>
      </c>
      <c r="AE379" s="33"/>
      <c r="AF379" s="51">
        <f>AF378+$AG$41</f>
        <v>124.32000000000055</v>
      </c>
      <c r="AG379" s="80">
        <f>AG378+AH379*$AG$41</f>
        <v>6.9270656464371516</v>
      </c>
      <c r="AH379" s="26">
        <f>-$AI$35*AG378*AI378</f>
        <v>-2.2318906293413201E-13</v>
      </c>
      <c r="AI379" s="25">
        <f>AI378+AJ379*$AG$41</f>
        <v>1.3500477472886793E-12</v>
      </c>
      <c r="AJ379" s="27">
        <f>$AI$35*AG378*AI378-$AI$36*AI378</f>
        <v>-4.9792201705791938E-13</v>
      </c>
      <c r="AK379" s="30"/>
      <c r="AL379" s="51">
        <f>AL378+$AM$41</f>
        <v>168</v>
      </c>
      <c r="AM379" s="25">
        <f>AM378+AN379*$AM$41</f>
        <v>29.28900113272482</v>
      </c>
      <c r="AN379" s="26">
        <f>-$AO$35*AM378*AO378</f>
        <v>-3.4593529721308923E-8</v>
      </c>
      <c r="AO379" s="25">
        <f>AO378+AP379*$AM$41</f>
        <v>5.994795631280101E-8</v>
      </c>
      <c r="AP379" s="27">
        <f>$AO$35*AM378*AO378-$AO$36*AO378</f>
        <v>-1.1338522611771974E-8</v>
      </c>
      <c r="AQ379" s="5"/>
      <c r="AR379" s="51">
        <f>AR378+$AS$41</f>
        <v>80.639999999999816</v>
      </c>
      <c r="AS379" s="25">
        <f>AS378+AT379*$AS$41</f>
        <v>3.040368724058248</v>
      </c>
      <c r="AT379" s="26">
        <f>-$AU$35*AS378*AU378</f>
        <v>-8.3796625215925515E-8</v>
      </c>
      <c r="AU379" s="25">
        <f>AU378+AV379*$AS$41</f>
        <v>9.6567703295958249E-7</v>
      </c>
      <c r="AV379" s="27">
        <f>$AU$35*AS378*AU378-$AU$36*AU378</f>
        <v>-3.932265018115321E-7</v>
      </c>
      <c r="AW379" s="30"/>
      <c r="AX379" s="19">
        <f>AX378+$AS$41</f>
        <v>80.639999999999816</v>
      </c>
      <c r="AY379" s="25">
        <f>AY378+AZ379*$AY$41</f>
        <v>1.3136989484231346E-3</v>
      </c>
      <c r="AZ379" s="26">
        <f>-$BA$35*AY378*BA378</f>
        <v>-1.0427046979967269E-8</v>
      </c>
      <c r="BA379" s="25">
        <f>BA378+BB379*$AY$41</f>
        <v>1.0230298483509902E-4</v>
      </c>
      <c r="BB379" s="27">
        <f>$BA$35*AY378*BA378-$BA$36*BA378</f>
        <v>-4.408487811105565E-5</v>
      </c>
      <c r="BC379" s="36"/>
      <c r="BD379" s="19">
        <f>BD378+$BE$41</f>
        <v>67.200000000000415</v>
      </c>
      <c r="BE379" s="25">
        <f>BE378+BF379*$BE$41</f>
        <v>0.5733072625055402</v>
      </c>
      <c r="BF379" s="26">
        <f>-$BG$35*BE378*BG378</f>
        <v>-5.3655652218208726E-8</v>
      </c>
      <c r="BG379" s="25">
        <f>BG378+BH379*$BE$41</f>
        <v>1.5185650878716266E-6</v>
      </c>
      <c r="BH379" s="27">
        <f>$BG$35*BE378*BG378-$BG$36*BG378</f>
        <v>-1.0728869596532743E-6</v>
      </c>
      <c r="BI379" s="74"/>
      <c r="BJ379" s="19">
        <f>BJ378+$BK$41</f>
        <v>154.55999999999969</v>
      </c>
      <c r="BK379" s="25">
        <f>BK378+BL379*$BK$41</f>
        <v>1.2027122100112557</v>
      </c>
      <c r="BL379" s="26">
        <f>-$BM$35*BK378*BM378</f>
        <v>-1.1805118565108132E-16</v>
      </c>
      <c r="BM379" s="25">
        <f>BM378+BN379*$BK$41</f>
        <v>1.6544443336398229E-15</v>
      </c>
      <c r="BN379" s="27">
        <f>$BM$35*BK378*BM378-$BM$36*BM378</f>
        <v>-1.3656742242721875E-15</v>
      </c>
      <c r="BO379" s="74"/>
      <c r="BP379" s="19">
        <f>BP378+$BK$41</f>
        <v>154.55999999999969</v>
      </c>
      <c r="BQ379" s="25">
        <f>BQ378+BR379*$BQ$41</f>
        <v>0.77565547168095506</v>
      </c>
      <c r="BR379" s="26">
        <f>-$BS$35*BQ378*BS378</f>
        <v>-1.0544475771441539E-3</v>
      </c>
      <c r="BS379" s="25">
        <f>BS378+BT379*$BQ$41</f>
        <v>2.4084542551406747E-2</v>
      </c>
      <c r="BT379" s="27">
        <f>$BS$35*BQ378*BS378-$BS$36*BS378</f>
        <v>-1.5615513455903994E-2</v>
      </c>
      <c r="BU379" s="100"/>
      <c r="BV379" s="19">
        <f>BV378+$BK$41</f>
        <v>154.55999999999969</v>
      </c>
      <c r="BW379" s="25">
        <f>BW378+BX379*$BQ$41</f>
        <v>0.77565547168095506</v>
      </c>
      <c r="BX379" s="26">
        <f>-$BS$35*BW378*BY378</f>
        <v>-1.0544475771441539E-3</v>
      </c>
      <c r="BY379" s="25">
        <f>BY378+BZ379*$BQ$41</f>
        <v>2.4084542551406747E-2</v>
      </c>
      <c r="BZ379" s="27">
        <f>$BS$35*BW378*BY378-$BS$36*BY378</f>
        <v>-1.5615513455903994E-2</v>
      </c>
      <c r="CA379" s="33"/>
      <c r="CB379" s="21">
        <f>CB378+$AA$41</f>
        <v>302.39999999999998</v>
      </c>
      <c r="CC379" s="64">
        <f>AC382</f>
        <v>4.5821235145578946E-26</v>
      </c>
      <c r="CD379" s="64">
        <f>AI382</f>
        <v>9.1977919538334333E-13</v>
      </c>
      <c r="CE379" s="64">
        <f>AO382</f>
        <v>4.5713460157605695E-8</v>
      </c>
      <c r="CF379" s="25">
        <f>AU382</f>
        <v>7.3004031892834931E-7</v>
      </c>
      <c r="CG379" s="63">
        <f>BA382</f>
        <v>8.1762871759424272E-5</v>
      </c>
      <c r="CH379" s="63">
        <f>BG382</f>
        <v>1.021482293730494E-6</v>
      </c>
      <c r="CI379" s="63">
        <f>BM382</f>
        <v>6.2992392530375234E-16</v>
      </c>
      <c r="CJ379" s="63">
        <f>BS382</f>
        <v>1.9947498236749163E-2</v>
      </c>
      <c r="CK379" s="64">
        <f>SUM(CC379:CJ379)</f>
        <v>2.0031058345501812E-2</v>
      </c>
      <c r="CL379" s="36"/>
    </row>
    <row r="380" spans="2:90" x14ac:dyDescent="0.65">
      <c r="B380" s="45">
        <v>44234</v>
      </c>
      <c r="C380" s="39">
        <f t="shared" si="94"/>
        <v>2080</v>
      </c>
      <c r="D380" s="47">
        <v>403435</v>
      </c>
      <c r="E380" s="52">
        <f t="shared" si="99"/>
        <v>5.5864548669115596E-2</v>
      </c>
      <c r="F380" s="39">
        <f t="shared" si="96"/>
        <v>34784</v>
      </c>
      <c r="G380" s="47">
        <v>7221664</v>
      </c>
      <c r="H380" s="47">
        <f t="shared" si="97"/>
        <v>95</v>
      </c>
      <c r="I380" s="47">
        <v>6338</v>
      </c>
      <c r="J380" s="53">
        <f t="shared" si="100"/>
        <v>1.5710089605512661E-2</v>
      </c>
      <c r="Y380" s="30"/>
      <c r="Z380" s="51">
        <f>Z379+$AA$41</f>
        <v>303.29999999999995</v>
      </c>
      <c r="AA380" s="25">
        <f>AA379+AB380*$AA$41</f>
        <v>18.138706446752369</v>
      </c>
      <c r="AB380" s="26">
        <f>-$AC$35*AA379*AC379</f>
        <v>-2.3211168790056812E-26</v>
      </c>
      <c r="AC380" s="25">
        <f>AC379+AD380*$AA$41</f>
        <v>6.9346075723828876E-26</v>
      </c>
      <c r="AD380" s="27">
        <f>$AC$35*AA379*AC379-$AC$36*AC379</f>
        <v>-1.7737583727783534E-26</v>
      </c>
      <c r="AE380" s="33"/>
      <c r="AF380" s="51">
        <f>AF379+$AG$41</f>
        <v>124.69000000000055</v>
      </c>
      <c r="AG380" s="80">
        <f>AG379+AH380*$AG$41</f>
        <v>6.9270656464370788</v>
      </c>
      <c r="AH380" s="26">
        <f>-$AI$35*AG379*AI379</f>
        <v>-1.9638925679715878E-13</v>
      </c>
      <c r="AI380" s="25">
        <f>AI379+AJ380*$AG$41</f>
        <v>1.1879384690501266E-12</v>
      </c>
      <c r="AJ380" s="27">
        <f>$AI$35*AG379*AI379-$AI$36*AI379</f>
        <v>-4.3813318442852046E-13</v>
      </c>
      <c r="AK380" s="30"/>
      <c r="AL380" s="51">
        <f>AL379+$AM$41</f>
        <v>168.5</v>
      </c>
      <c r="AM380" s="25">
        <f>AM379+AN380*$AM$41</f>
        <v>29.289001116922478</v>
      </c>
      <c r="AN380" s="26">
        <f>-$AO$35*AM379*AO379</f>
        <v>-3.1604683686302998E-8</v>
      </c>
      <c r="AO380" s="25">
        <f>AO379+AP380*$AM$41</f>
        <v>5.4768513446472158E-8</v>
      </c>
      <c r="AP380" s="27">
        <f>$AO$35*AM379*AO379-$AO$36*AO379</f>
        <v>-1.0358885732657705E-8</v>
      </c>
      <c r="AQ380" s="5"/>
      <c r="AR380" s="51">
        <f>AR379+$AS$41</f>
        <v>80.879999999999811</v>
      </c>
      <c r="AS380" s="25">
        <f>AS379+AT380*$AS$41</f>
        <v>3.0403687057375191</v>
      </c>
      <c r="AT380" s="26">
        <f>-$AU$35*AS379*AU379</f>
        <v>-7.6336370462343691E-8</v>
      </c>
      <c r="AU380" s="25">
        <f>AU379+AV380*$AS$41</f>
        <v>8.7970464231091003E-7</v>
      </c>
      <c r="AV380" s="27">
        <f>$AU$35*AS379*AU379-$AU$36*AU379</f>
        <v>-3.5821829436946846E-7</v>
      </c>
      <c r="AW380" s="30"/>
      <c r="AX380" s="19">
        <f>AX379+$AS$41</f>
        <v>80.879999999999811</v>
      </c>
      <c r="AY380" s="25">
        <f>AY379+AZ380*$AY$41</f>
        <v>1.3136972066597407E-3</v>
      </c>
      <c r="AZ380" s="26">
        <f>-$BA$35*AY379*BA379</f>
        <v>-9.6764632990860569E-9</v>
      </c>
      <c r="BA380" s="25">
        <f>BA379+BB380*$AY$41</f>
        <v>9.493891169036573E-5</v>
      </c>
      <c r="BB380" s="27">
        <f>$BA$35*AY379*BA379-$BA$36*BA379</f>
        <v>-4.0911517470740528E-5</v>
      </c>
      <c r="BC380" s="36"/>
      <c r="BD380" s="19">
        <f>BD379+$BE$41</f>
        <v>67.400000000000418</v>
      </c>
      <c r="BE380" s="25">
        <f>BE379+BF380*$BE$41</f>
        <v>0.57330725310301278</v>
      </c>
      <c r="BF380" s="26">
        <f>-$BG$35*BE379*BG379</f>
        <v>-4.7012637247065037E-8</v>
      </c>
      <c r="BG380" s="25">
        <f>BG379+BH380*$BE$41</f>
        <v>1.3305541538977281E-6</v>
      </c>
      <c r="BH380" s="27">
        <f>$BG$35*BE379*BG379-$BG$36*BG379</f>
        <v>-9.4005466986949234E-7</v>
      </c>
      <c r="BI380" s="74"/>
      <c r="BJ380" s="19">
        <f>BJ379+$BK$41</f>
        <v>155.0199999999997</v>
      </c>
      <c r="BK380" s="25">
        <f>BK379+BL380*$BK$41</f>
        <v>1.2027122100112557</v>
      </c>
      <c r="BL380" s="26">
        <f>-$BM$35*BK379*BM379</f>
        <v>-8.556227723665968E-17</v>
      </c>
      <c r="BM380" s="25">
        <f>BM379+BN380*$BK$41</f>
        <v>1.1991241254103793E-15</v>
      </c>
      <c r="BN380" s="27">
        <f>$BM$35*BK379*BM379-$BM$36*BM379</f>
        <v>-9.898265396292253E-16</v>
      </c>
      <c r="BO380" s="74"/>
      <c r="BP380" s="19">
        <f>BP379+$BK$41</f>
        <v>155.0199999999997</v>
      </c>
      <c r="BQ380" s="25">
        <f>BQ379+BR380*$BQ$41</f>
        <v>0.77555646075272655</v>
      </c>
      <c r="BR380" s="26">
        <f>-$BS$35*BQ379*BS379</f>
        <v>-9.9010928228536596E-4</v>
      </c>
      <c r="BS380" s="25">
        <f>BS379+BT380*$BQ$41</f>
        <v>2.2618058213793844E-2</v>
      </c>
      <c r="BT380" s="27">
        <f>$BS$35*BQ379*BS379-$BS$36*BS379</f>
        <v>-1.4664843376129019E-2</v>
      </c>
      <c r="BU380" s="100"/>
      <c r="BV380" s="19">
        <f>BV379+$BK$41</f>
        <v>155.0199999999997</v>
      </c>
      <c r="BW380" s="25">
        <f>BW379+BX380*$BQ$41</f>
        <v>0.77555646075272655</v>
      </c>
      <c r="BX380" s="26">
        <f>-$BS$35*BW379*BY379</f>
        <v>-9.9010928228536596E-4</v>
      </c>
      <c r="BY380" s="25">
        <f>BY379+BZ380*$BQ$41</f>
        <v>2.2618058213793844E-2</v>
      </c>
      <c r="BZ380" s="27">
        <f>$BS$35*BW379*BY379-$BS$36*BY379</f>
        <v>-1.4664843376129019E-2</v>
      </c>
      <c r="CA380" s="33"/>
      <c r="CB380" s="21">
        <f>CB379+$AA$41</f>
        <v>303.29999999999995</v>
      </c>
      <c r="CC380" s="64">
        <f>AC383</f>
        <v>3.7246823662687971E-26</v>
      </c>
      <c r="CD380" s="64">
        <f>AI383</f>
        <v>8.0933514494003016E-13</v>
      </c>
      <c r="CE380" s="64">
        <f>AO383</f>
        <v>4.1763863361608022E-8</v>
      </c>
      <c r="CF380" s="25">
        <f>AU383</f>
        <v>6.6504621679387986E-7</v>
      </c>
      <c r="CG380" s="63">
        <f>BA383</f>
        <v>7.5877337044508289E-5</v>
      </c>
      <c r="CH380" s="63">
        <f>BG383</f>
        <v>8.9501432602045922E-7</v>
      </c>
      <c r="CI380" s="63">
        <f>BM383</f>
        <v>4.5656233978155617E-16</v>
      </c>
      <c r="CJ380" s="63">
        <f>BS383</f>
        <v>1.8732884971975769E-2</v>
      </c>
      <c r="CK380" s="64">
        <f>SUM(CC380:CJ380)</f>
        <v>1.8810364134236243E-2</v>
      </c>
      <c r="CL380" s="36"/>
    </row>
    <row r="381" spans="2:90" x14ac:dyDescent="0.65">
      <c r="B381" s="45">
        <v>44235</v>
      </c>
      <c r="C381" s="39">
        <f t="shared" si="94"/>
        <v>1555</v>
      </c>
      <c r="D381" s="47">
        <v>404990</v>
      </c>
      <c r="E381" s="52">
        <f t="shared" si="99"/>
        <v>5.5928467243199831E-2</v>
      </c>
      <c r="F381" s="39">
        <f t="shared" si="96"/>
        <v>19550</v>
      </c>
      <c r="G381" s="47">
        <v>7241214</v>
      </c>
      <c r="H381" s="47">
        <f t="shared" si="97"/>
        <v>57</v>
      </c>
      <c r="I381" s="47">
        <v>6395</v>
      </c>
      <c r="J381" s="53">
        <f t="shared" si="100"/>
        <v>1.5790513346008544E-2</v>
      </c>
      <c r="Y381" s="30"/>
      <c r="Z381" s="51">
        <f>Z380+$AA$41</f>
        <v>304.19999999999993</v>
      </c>
      <c r="AA381" s="25">
        <f>AA380+AB381*$AA$41</f>
        <v>18.138706446752369</v>
      </c>
      <c r="AB381" s="26">
        <f>-$AC$35*AA380*AC380</f>
        <v>-1.8867721661831893E-26</v>
      </c>
      <c r="AC381" s="25">
        <f>AC380+AD381*$AA$41</f>
        <v>5.6369520506783511E-26</v>
      </c>
      <c r="AD381" s="27">
        <f>$AC$35*AA380*AC380-$AC$36*AC380</f>
        <v>-1.4418394685605968E-26</v>
      </c>
      <c r="AE381" s="33"/>
      <c r="AF381" s="51">
        <f>AF380+$AG$41</f>
        <v>125.06000000000056</v>
      </c>
      <c r="AG381" s="80">
        <f>AG380+AH381*$AG$41</f>
        <v>6.9270656464370148</v>
      </c>
      <c r="AH381" s="26">
        <f>-$AI$35*AG380*AI380</f>
        <v>-1.7280748293980199E-13</v>
      </c>
      <c r="AI381" s="25">
        <f>AI380+AJ381*$AG$41</f>
        <v>1.0452947379700363E-12</v>
      </c>
      <c r="AJ381" s="27">
        <f>$AI$35*AG380*AI380-$AI$36*AI380</f>
        <v>-3.8552359751375753E-13</v>
      </c>
      <c r="AK381" s="30"/>
      <c r="AL381" s="51">
        <f>AL380+$AM$41</f>
        <v>169</v>
      </c>
      <c r="AM381" s="25">
        <f>AM380+AN381*$AM$41</f>
        <v>29.289001102485443</v>
      </c>
      <c r="AN381" s="26">
        <f>-$AO$35*AM380*AO380</f>
        <v>-2.887407092710632E-8</v>
      </c>
      <c r="AO381" s="25">
        <f>AO380+AP381*$AM$41</f>
        <v>5.003656920376006E-8</v>
      </c>
      <c r="AP381" s="27">
        <f>$AO$35*AM380*AO380-$AO$36*AO380</f>
        <v>-9.463888485424188E-9</v>
      </c>
      <c r="AQ381" s="5"/>
      <c r="AR381" s="51">
        <f>AR380+$AS$41</f>
        <v>81.119999999999806</v>
      </c>
      <c r="AS381" s="25">
        <f>AS380+AT381*$AS$41</f>
        <v>3.0403686890478498</v>
      </c>
      <c r="AT381" s="26">
        <f>-$AU$35*AS380*AU380</f>
        <v>-6.9540288084126821E-8</v>
      </c>
      <c r="AU381" s="25">
        <f>AU380+AV381*$AS$41</f>
        <v>8.0138621008152218E-7</v>
      </c>
      <c r="AV381" s="27">
        <f>$AU$35*AS380*AU380-$AU$36*AU380</f>
        <v>-3.2632680095578274E-7</v>
      </c>
      <c r="AW381" s="30"/>
      <c r="AX381" s="19">
        <f>AX380+$AS$41</f>
        <v>81.119999999999806</v>
      </c>
      <c r="AY381" s="25">
        <f>AY380+AZ381*$AY$41</f>
        <v>1.3136955902758E-3</v>
      </c>
      <c r="AZ381" s="26">
        <f>-$BA$35*AY380*BA380</f>
        <v>-8.979910782548345E-9</v>
      </c>
      <c r="BA381" s="25">
        <f>BA380+BB381*$AY$41</f>
        <v>8.8104926432600253E-5</v>
      </c>
      <c r="BB381" s="27">
        <f>$BA$35*AY380*BA380-$BA$36*BA380</f>
        <v>-3.7966584765363751E-5</v>
      </c>
      <c r="BC381" s="36"/>
      <c r="BD381" s="19">
        <f>BD380+$BE$41</f>
        <v>67.600000000000421</v>
      </c>
      <c r="BE381" s="25">
        <f>BE380+BF381*$BE$41</f>
        <v>0.57330724486459628</v>
      </c>
      <c r="BF381" s="26">
        <f>-$BG$35*BE380*BG380</f>
        <v>-4.1192082742099133E-8</v>
      </c>
      <c r="BG381" s="25">
        <f>BG380+BH381*$BE$41</f>
        <v>1.1658205304394433E-6</v>
      </c>
      <c r="BH381" s="27">
        <f>$BG$35*BE380*BG380-$BG$36*BG380</f>
        <v>-8.2366811729142424E-7</v>
      </c>
      <c r="BI381" s="74"/>
      <c r="BJ381" s="19">
        <f>BJ380+$BK$41</f>
        <v>155.47999999999971</v>
      </c>
      <c r="BK381" s="25">
        <f>BK380+BL381*$BK$41</f>
        <v>1.2027122100112557</v>
      </c>
      <c r="BL381" s="26">
        <f>-$BM$35*BK380*BM380</f>
        <v>-6.2014652758855655E-17</v>
      </c>
      <c r="BM381" s="25">
        <f>BM380+BN381*$BK$41</f>
        <v>8.6911275218174948E-16</v>
      </c>
      <c r="BN381" s="27">
        <f>$BM$35*BK380*BM380-$BM$36*BM380</f>
        <v>-7.1741602875789093E-16</v>
      </c>
      <c r="BO381" s="74"/>
      <c r="BP381" s="19">
        <f>BP380+$BK$41</f>
        <v>155.47999999999971</v>
      </c>
      <c r="BQ381" s="25">
        <f>BQ380+BR381*$BQ$41</f>
        <v>0.77546349037248641</v>
      </c>
      <c r="BR381" s="26">
        <f>-$BS$35*BQ380*BS380</f>
        <v>-9.2970380240162175E-4</v>
      </c>
      <c r="BS381" s="25">
        <f>BS380+BT381*$BQ$41</f>
        <v>2.1240854810137405E-2</v>
      </c>
      <c r="BT381" s="27">
        <f>$BS$35*BQ380*BS380-$BS$36*BS380</f>
        <v>-1.3772034036564377E-2</v>
      </c>
      <c r="BU381" s="100"/>
      <c r="BV381" s="19">
        <f>BV380+$BK$41</f>
        <v>155.47999999999971</v>
      </c>
      <c r="BW381" s="25">
        <f>BW380+BX381*$BQ$41</f>
        <v>0.77546349037248641</v>
      </c>
      <c r="BX381" s="26">
        <f>-$BS$35*BW380*BY380</f>
        <v>-9.2970380240162175E-4</v>
      </c>
      <c r="BY381" s="25">
        <f>BY380+BZ381*$BQ$41</f>
        <v>2.1240854810137405E-2</v>
      </c>
      <c r="BZ381" s="27">
        <f>$BS$35*BW380*BY380-$BS$36*BY380</f>
        <v>-1.3772034036564377E-2</v>
      </c>
      <c r="CA381" s="33"/>
      <c r="CB381" s="21">
        <f>CB380+$AA$41</f>
        <v>304.19999999999993</v>
      </c>
      <c r="CC381" s="64">
        <f>AC384</f>
        <v>3.0276920047041304E-26</v>
      </c>
      <c r="CD381" s="64">
        <f>AI384</f>
        <v>7.1215285160054125E-13</v>
      </c>
      <c r="CE381" s="64">
        <f>AO384</f>
        <v>3.8155507735937905E-8</v>
      </c>
      <c r="CF381" s="25">
        <f>AU384</f>
        <v>6.0583841599206309E-7</v>
      </c>
      <c r="CG381" s="63">
        <f>BA384</f>
        <v>7.041546062367078E-5</v>
      </c>
      <c r="CH381" s="63">
        <f>BG384</f>
        <v>7.8420414003843267E-7</v>
      </c>
      <c r="CI381" s="63">
        <f>BM384</f>
        <v>3.3091165731845154E-16</v>
      </c>
      <c r="CJ381" s="63">
        <f>BS384</f>
        <v>1.7592221984971859E-2</v>
      </c>
      <c r="CK381" s="64">
        <f>SUM(CC381:CJ381)</f>
        <v>1.7664065644371781E-2</v>
      </c>
      <c r="CL381" s="75">
        <f>P125</f>
        <v>44634</v>
      </c>
    </row>
    <row r="382" spans="2:90" x14ac:dyDescent="0.65">
      <c r="B382" s="45">
        <v>44236</v>
      </c>
      <c r="C382" s="39">
        <f t="shared" si="94"/>
        <v>1776</v>
      </c>
      <c r="D382" s="47">
        <v>406766</v>
      </c>
      <c r="E382" s="52">
        <f t="shared" ref="E382:E432" si="101">IF(D382="","",D382/G382)</f>
        <v>5.5709090968853577E-2</v>
      </c>
      <c r="F382" s="39">
        <f t="shared" si="96"/>
        <v>60395</v>
      </c>
      <c r="G382" s="47">
        <v>7301609</v>
      </c>
      <c r="H382" s="47">
        <f t="shared" si="97"/>
        <v>81</v>
      </c>
      <c r="I382" s="47">
        <v>6476</v>
      </c>
      <c r="J382" s="53">
        <f t="shared" ref="J382:J432" si="102">IF(D382="","",I382/D382)</f>
        <v>1.5920701336886563E-2</v>
      </c>
      <c r="Y382" s="30"/>
      <c r="Z382" s="51">
        <f>Z381+$AA$41</f>
        <v>305.09999999999991</v>
      </c>
      <c r="AA382" s="25">
        <f>AA381+AB382*$AA$41</f>
        <v>18.138706446752369</v>
      </c>
      <c r="AB382" s="26">
        <f>-$AC$35*AA381*AC381</f>
        <v>-1.533705277525101E-26</v>
      </c>
      <c r="AC382" s="25">
        <f>AC381+AD382*$AA$41</f>
        <v>4.5821235145578946E-26</v>
      </c>
      <c r="AD382" s="27">
        <f>$AC$35*AA381*AC381-$AC$36*AC381</f>
        <v>-1.1720317068005075E-26</v>
      </c>
      <c r="AE382" s="33"/>
      <c r="AF382" s="51">
        <f>AF381+$AG$41</f>
        <v>125.43000000000056</v>
      </c>
      <c r="AG382" s="80">
        <f>AG381+AH382*$AG$41</f>
        <v>6.9270656464369589</v>
      </c>
      <c r="AH382" s="26">
        <f>-$AI$35*AG381*AI381</f>
        <v>-1.5205733066566602E-13</v>
      </c>
      <c r="AI382" s="25">
        <f>AI381+AJ382*$AG$41</f>
        <v>9.1977919538334333E-13</v>
      </c>
      <c r="AJ382" s="27">
        <f>$AI$35*AG381*AI381-$AI$36*AI381</f>
        <v>-3.3923119618025103E-13</v>
      </c>
      <c r="AK382" s="30"/>
      <c r="AL382" s="51">
        <f>AL381+$AM$41</f>
        <v>169.5</v>
      </c>
      <c r="AM382" s="25">
        <f>AM381+AN382*$AM$41</f>
        <v>29.289001089295752</v>
      </c>
      <c r="AN382" s="26">
        <f>-$AO$35*AM381*AO381</f>
        <v>-2.6379380350323314E-8</v>
      </c>
      <c r="AO382" s="25">
        <f>AO381+AP382*$AM$41</f>
        <v>4.5713460157605695E-8</v>
      </c>
      <c r="AP382" s="27">
        <f>$AO$35*AM381*AO381-$AO$36*AO381</f>
        <v>-8.6462180923087243E-9</v>
      </c>
      <c r="AQ382" s="5"/>
      <c r="AR382" s="51">
        <f>AR381+$AS$41</f>
        <v>81.3599999999998</v>
      </c>
      <c r="AS382" s="25">
        <f>AS381+AT382*$AS$41</f>
        <v>3.0403686738440303</v>
      </c>
      <c r="AT382" s="26">
        <f>-$AU$35*AS381*AU381</f>
        <v>-6.3349248065131136E-8</v>
      </c>
      <c r="AU382" s="25">
        <f>AU381+AV382*$AS$41</f>
        <v>7.3004031892834931E-7</v>
      </c>
      <c r="AV382" s="27">
        <f>$AU$35*AS381*AU381-$AU$36*AU381</f>
        <v>-2.9727454647155387E-7</v>
      </c>
      <c r="AW382" s="30"/>
      <c r="AX382" s="19">
        <f>AX381+$AS$41</f>
        <v>81.3599999999998</v>
      </c>
      <c r="AY382" s="25">
        <f>AY381+AZ382*$AY$41</f>
        <v>1.3136940902458286E-3</v>
      </c>
      <c r="AZ382" s="26">
        <f>-$BA$35*AY381*BA381</f>
        <v>-8.3334998401978111E-9</v>
      </c>
      <c r="BA382" s="25">
        <f>BA381+BB382*$AY$41</f>
        <v>8.1762871759424272E-5</v>
      </c>
      <c r="BB382" s="27">
        <f>$BA$35*AY381*BA381-$BA$36*BA381</f>
        <v>-3.5233637073199905E-5</v>
      </c>
      <c r="BC382" s="36"/>
      <c r="BD382" s="19">
        <f>BD381+$BE$41</f>
        <v>67.800000000000423</v>
      </c>
      <c r="BE382" s="25">
        <f>BE381+BF382*$BE$41</f>
        <v>0.57330723764616398</v>
      </c>
      <c r="BF382" s="26">
        <f>-$BG$35*BE381*BG381</f>
        <v>-3.6092161240892251E-8</v>
      </c>
      <c r="BG382" s="25">
        <f>BG381+BH382*$BE$41</f>
        <v>1.021482293730494E-6</v>
      </c>
      <c r="BH382" s="27">
        <f>$BG$35*BE381*BG381-$BG$36*BG381</f>
        <v>-7.2169118354474595E-7</v>
      </c>
      <c r="BI382" s="74"/>
      <c r="BJ382" s="19">
        <f>BJ381+$BK$41</f>
        <v>155.93999999999971</v>
      </c>
      <c r="BK382" s="25">
        <f>BK381+BL382*$BK$41</f>
        <v>1.2027122100112557</v>
      </c>
      <c r="BL382" s="26">
        <f>-$BM$35*BK381*BM381</f>
        <v>-4.4947578313795499E-17</v>
      </c>
      <c r="BM382" s="25">
        <f>BM381+BN382*$BK$41</f>
        <v>6.2992392530375234E-16</v>
      </c>
      <c r="BN382" s="27">
        <f>$BM$35*BK381*BM381-$BM$36*BM381</f>
        <v>-5.1997571060434161E-16</v>
      </c>
      <c r="BO382" s="74"/>
      <c r="BP382" s="19">
        <f>BP381+$BK$41</f>
        <v>155.93999999999971</v>
      </c>
      <c r="BQ382" s="25">
        <f>BQ381+BR382*$BQ$41</f>
        <v>0.77537619138321567</v>
      </c>
      <c r="BR382" s="26">
        <f>-$BS$35*BQ381*BS381</f>
        <v>-8.7298989270691155E-4</v>
      </c>
      <c r="BS382" s="25">
        <f>BS381+BT382*$BQ$41</f>
        <v>1.9947498236749163E-2</v>
      </c>
      <c r="BT382" s="27">
        <f>$BS$35*BQ381*BS381-$BS$36*BS381</f>
        <v>-1.2933565733882402E-2</v>
      </c>
      <c r="BU382" s="100"/>
      <c r="BV382" s="19">
        <f>BV381+$BK$41</f>
        <v>155.93999999999971</v>
      </c>
      <c r="BW382" s="25">
        <f>BW381+BX382*$BQ$41</f>
        <v>0.77537619138321567</v>
      </c>
      <c r="BX382" s="26">
        <f>-$BS$35*BW381*BY381</f>
        <v>-8.7298989270691155E-4</v>
      </c>
      <c r="BY382" s="25">
        <f>BY381+BZ382*$BQ$41</f>
        <v>1.9947498236749163E-2</v>
      </c>
      <c r="BZ382" s="27">
        <f>$BS$35*BW381*BY381-$BS$36*BY381</f>
        <v>-1.2933565733882402E-2</v>
      </c>
      <c r="CA382" s="33"/>
      <c r="CB382" s="21">
        <f>CB381+$AA$41</f>
        <v>305.09999999999991</v>
      </c>
      <c r="CC382" s="64">
        <f>AC385</f>
        <v>2.4611276812127964E-26</v>
      </c>
      <c r="CD382" s="64">
        <f>AI385</f>
        <v>6.2663988733661353E-13</v>
      </c>
      <c r="CE382" s="64">
        <f>AO385</f>
        <v>3.4858910389205808E-8</v>
      </c>
      <c r="CF382" s="25">
        <f>AU385</f>
        <v>5.5190177312715768E-7</v>
      </c>
      <c r="CG382" s="63">
        <f>BA385</f>
        <v>6.5346746313010504E-5</v>
      </c>
      <c r="CH382" s="63">
        <f>BG385</f>
        <v>6.8711317275311709E-7</v>
      </c>
      <c r="CI382" s="63">
        <f>BM385</f>
        <v>2.3984134346612152E-16</v>
      </c>
      <c r="CJ382" s="63">
        <f>BS385</f>
        <v>1.6521007863197979E-2</v>
      </c>
      <c r="CK382" s="64">
        <f>SUM(CC382:CJ382)</f>
        <v>1.658762848399414E-2</v>
      </c>
      <c r="CL382" s="36"/>
    </row>
    <row r="383" spans="2:90" x14ac:dyDescent="0.65">
      <c r="B383" s="45">
        <v>44237</v>
      </c>
      <c r="C383" s="39">
        <f t="shared" si="94"/>
        <v>1420</v>
      </c>
      <c r="D383" s="47">
        <v>408186</v>
      </c>
      <c r="E383" s="52">
        <f t="shared" si="101"/>
        <v>5.5305349655068135E-2</v>
      </c>
      <c r="F383" s="39">
        <f t="shared" si="96"/>
        <v>78979</v>
      </c>
      <c r="G383" s="47">
        <v>7380588</v>
      </c>
      <c r="H383" s="47">
        <f t="shared" si="97"/>
        <v>81</v>
      </c>
      <c r="I383" s="47">
        <v>6557</v>
      </c>
      <c r="J383" s="53">
        <f t="shared" si="102"/>
        <v>1.6063755248832641E-2</v>
      </c>
      <c r="Y383" s="30"/>
      <c r="Z383" s="51">
        <f>Z382+$AA$41</f>
        <v>305.99999999999989</v>
      </c>
      <c r="AA383" s="25">
        <f>AA382+AB383*$AA$41</f>
        <v>18.138706446752369</v>
      </c>
      <c r="AB383" s="26">
        <f>-$AC$35*AA382*AC382</f>
        <v>-1.2467068999999035E-26</v>
      </c>
      <c r="AC383" s="25">
        <f>AC382+AD383*$AA$41</f>
        <v>3.7246823662687971E-26</v>
      </c>
      <c r="AD383" s="27">
        <f>$AC$35*AA382*AC382-$AC$36*AC382</f>
        <v>-9.5271238698788577E-27</v>
      </c>
      <c r="AE383" s="33"/>
      <c r="AF383" s="51">
        <f>AF382+$AG$41</f>
        <v>125.80000000000057</v>
      </c>
      <c r="AG383" s="80">
        <f>AG382+AH383*$AG$41</f>
        <v>6.9270656464369091</v>
      </c>
      <c r="AH383" s="26">
        <f>-$AI$35*AG382*AI382</f>
        <v>-1.337987881995951E-13</v>
      </c>
      <c r="AI383" s="25">
        <f>AI382+AJ383*$AG$41</f>
        <v>8.0933514494003016E-13</v>
      </c>
      <c r="AJ383" s="27">
        <f>$AI$35*AG382*AI382-$AI$36*AI382</f>
        <v>-2.9849743363057625E-13</v>
      </c>
      <c r="AK383" s="30"/>
      <c r="AL383" s="51">
        <f>AL382+$AM$41</f>
        <v>170</v>
      </c>
      <c r="AM383" s="25">
        <f>AM382+AN383*$AM$41</f>
        <v>29.289001077245636</v>
      </c>
      <c r="AN383" s="26">
        <f>-$AO$35*AM382*AO382</f>
        <v>-2.4100228518328637E-8</v>
      </c>
      <c r="AO383" s="25">
        <f>AO382+AP383*$AM$41</f>
        <v>4.1763863361608022E-8</v>
      </c>
      <c r="AP383" s="27">
        <f>$AO$35*AM382*AO382-$AO$36*AO382</f>
        <v>-7.899193591995349E-9</v>
      </c>
      <c r="AQ383" s="5"/>
      <c r="AR383" s="51">
        <f>AR382+$AS$41</f>
        <v>81.599999999999795</v>
      </c>
      <c r="AS383" s="25">
        <f>AS382+AT383*$AS$41</f>
        <v>3.0403686599937778</v>
      </c>
      <c r="AT383" s="26">
        <f>-$AU$35*AS382*AU382</f>
        <v>-5.7709384624134316E-8</v>
      </c>
      <c r="AU383" s="25">
        <f>AU382+AV383*$AS$41</f>
        <v>6.6504621679387986E-7</v>
      </c>
      <c r="AV383" s="27">
        <f>$AU$35*AS382*AU382-$AU$36*AU382</f>
        <v>-2.708087588936229E-7</v>
      </c>
      <c r="AW383" s="30"/>
      <c r="AX383" s="19">
        <f>AX382+$AS$41</f>
        <v>81.599999999999795</v>
      </c>
      <c r="AY383" s="25">
        <f>AY382+AZ383*$AY$41</f>
        <v>1.3136926981940661E-3</v>
      </c>
      <c r="AZ383" s="26">
        <f>-$BA$35*AY382*BA382</f>
        <v>-7.733620903095591E-9</v>
      </c>
      <c r="BA383" s="25">
        <f>BA382+BB383*$AY$41</f>
        <v>7.5877337044508289E-5</v>
      </c>
      <c r="BB383" s="27">
        <f>$BA$35*AY382*BA382-$BA$36*BA382</f>
        <v>-3.2697415082866613E-5</v>
      </c>
      <c r="BC383" s="36"/>
      <c r="BD383" s="19">
        <f>BD382+$BE$41</f>
        <v>68.000000000000426</v>
      </c>
      <c r="BE383" s="25">
        <f>BE382+BF383*$BE$41</f>
        <v>0.57330723132143346</v>
      </c>
      <c r="BF383" s="26">
        <f>-$BG$35*BE382*BG382</f>
        <v>-3.1623652374647239E-8</v>
      </c>
      <c r="BG383" s="25">
        <f>BG382+BH383*$BE$41</f>
        <v>8.9501432602045922E-7</v>
      </c>
      <c r="BH383" s="27">
        <f>$BG$35*BE382*BG382-$BG$36*BG382</f>
        <v>-6.32339838550174E-7</v>
      </c>
      <c r="BI383" s="74"/>
      <c r="BJ383" s="19">
        <f>BJ382+$BK$41</f>
        <v>156.39999999999972</v>
      </c>
      <c r="BK383" s="25">
        <f>BK382+BL383*$BK$41</f>
        <v>1.2027122100112557</v>
      </c>
      <c r="BL383" s="26">
        <f>-$BM$35*BK382*BM382</f>
        <v>-3.2577539442664769E-17</v>
      </c>
      <c r="BM383" s="25">
        <f>BM382+BN383*$BK$41</f>
        <v>4.5656233978155617E-16</v>
      </c>
      <c r="BN383" s="27">
        <f>$BM$35*BK382*BM382-$BM$36*BM382</f>
        <v>-3.7687301200477427E-16</v>
      </c>
      <c r="BO383" s="74"/>
      <c r="BP383" s="19">
        <f>BP382+$BK$41</f>
        <v>156.39999999999972</v>
      </c>
      <c r="BQ383" s="25">
        <f>BQ382+BR383*$BQ$41</f>
        <v>0.77529421726260039</v>
      </c>
      <c r="BR383" s="26">
        <f>-$BS$35*BQ382*BS382</f>
        <v>-8.1974120615300073E-4</v>
      </c>
      <c r="BS383" s="25">
        <f>BS382+BT383*$BQ$41</f>
        <v>1.8732884971975769E-2</v>
      </c>
      <c r="BT383" s="27">
        <f>$BS$35*BQ382*BS382-$BS$36*BS382</f>
        <v>-1.2146132647733955E-2</v>
      </c>
      <c r="BU383" s="100"/>
      <c r="BV383" s="19">
        <f>BV382+$BK$41</f>
        <v>156.39999999999972</v>
      </c>
      <c r="BW383" s="25">
        <f>BW382+BX383*$BQ$41</f>
        <v>0.77529421726260039</v>
      </c>
      <c r="BX383" s="26">
        <f>-$BS$35*BW382*BY382</f>
        <v>-8.1974120615300073E-4</v>
      </c>
      <c r="BY383" s="25">
        <f>BY382+BZ383*$BQ$41</f>
        <v>1.8732884971975769E-2</v>
      </c>
      <c r="BZ383" s="27">
        <f>$BS$35*BW382*BY382-$BS$36*BY382</f>
        <v>-1.2146132647733955E-2</v>
      </c>
      <c r="CA383" s="33"/>
      <c r="CB383" s="21">
        <f>CB382+$AA$41</f>
        <v>305.99999999999989</v>
      </c>
      <c r="CC383" s="64">
        <f>AC386</f>
        <v>2.0005831021850543E-26</v>
      </c>
      <c r="CD383" s="64">
        <f>AI386</f>
        <v>5.5139503762248949E-13</v>
      </c>
      <c r="CE383" s="64">
        <f>AO386</f>
        <v>3.1847135721843999E-8</v>
      </c>
      <c r="CF383" s="25">
        <f>AU386</f>
        <v>5.0276700703791271E-7</v>
      </c>
      <c r="CG383" s="63">
        <f>BA386</f>
        <v>6.0642893134607917E-5</v>
      </c>
      <c r="CH383" s="63">
        <f>BG386</f>
        <v>6.0204287128535195E-7</v>
      </c>
      <c r="CI383" s="63">
        <f>BM386</f>
        <v>1.7383452279009983E-16</v>
      </c>
      <c r="CJ383" s="63">
        <f>BS386</f>
        <v>1.5515015084992112E-2</v>
      </c>
      <c r="CK383" s="64">
        <f>SUM(CC383:CJ383)</f>
        <v>1.5576794635692334E-2</v>
      </c>
      <c r="CL383" s="36"/>
    </row>
    <row r="384" spans="2:90" x14ac:dyDescent="0.65">
      <c r="B384" s="45">
        <v>44238</v>
      </c>
      <c r="C384" s="39">
        <f t="shared" si="94"/>
        <v>1826</v>
      </c>
      <c r="D384" s="47">
        <v>410012</v>
      </c>
      <c r="E384" s="52">
        <f t="shared" si="101"/>
        <v>5.5055342427493562E-2</v>
      </c>
      <c r="F384" s="39">
        <f t="shared" si="96"/>
        <v>66682</v>
      </c>
      <c r="G384" s="47">
        <v>7447270</v>
      </c>
      <c r="H384" s="47">
        <f t="shared" si="97"/>
        <v>121</v>
      </c>
      <c r="I384" s="47">
        <v>6678</v>
      </c>
      <c r="J384" s="53">
        <f t="shared" si="102"/>
        <v>1.6287328175760708E-2</v>
      </c>
      <c r="Y384" s="30"/>
      <c r="Z384" s="51">
        <f>Z383+$AA$41</f>
        <v>306.89999999999986</v>
      </c>
      <c r="AA384" s="25">
        <f>AA383+AB384*$AA$41</f>
        <v>18.138706446752369</v>
      </c>
      <c r="AB384" s="26">
        <f>-$AC$35*AA383*AC383</f>
        <v>-1.0134138007371705E-26</v>
      </c>
      <c r="AC384" s="25">
        <f>AC383+AD384*$AA$41</f>
        <v>3.0276920047041304E-26</v>
      </c>
      <c r="AD384" s="27">
        <f>$AC$35*AA383*AC383-$AC$36*AC383</f>
        <v>-7.7443373507185217E-27</v>
      </c>
      <c r="AE384" s="33"/>
      <c r="AF384" s="51">
        <f>AF383+$AG$41</f>
        <v>126.17000000000057</v>
      </c>
      <c r="AG384" s="80">
        <f>AG383+AH384*$AG$41</f>
        <v>6.9270656464368656</v>
      </c>
      <c r="AH384" s="26">
        <f>-$AI$35*AG383*AI383</f>
        <v>-1.1773267125833054E-13</v>
      </c>
      <c r="AI384" s="25">
        <f>AI383+AJ384*$AG$41</f>
        <v>7.1215285160054125E-13</v>
      </c>
      <c r="AJ384" s="27">
        <f>$AI$35*AG383*AI383-$AI$36*AI383</f>
        <v>-2.6265484686348366E-13</v>
      </c>
      <c r="AK384" s="30"/>
      <c r="AL384" s="51">
        <f>AL383+$AM$41</f>
        <v>170.5</v>
      </c>
      <c r="AM384" s="25">
        <f>AM383+AN384*$AM$41</f>
        <v>29.28900106623664</v>
      </c>
      <c r="AN384" s="26">
        <f>-$AO$35*AM383*AO383</f>
        <v>-2.2017993101785385E-8</v>
      </c>
      <c r="AO384" s="25">
        <f>AO383+AP384*$AM$41</f>
        <v>3.8155507735937905E-8</v>
      </c>
      <c r="AP384" s="27">
        <f>$AO$35*AM383*AO383-$AO$36*AO383</f>
        <v>-7.216711251340227E-9</v>
      </c>
      <c r="AQ384" s="5"/>
      <c r="AR384" s="51">
        <f>AR383+$AS$41</f>
        <v>81.83999999999979</v>
      </c>
      <c r="AS384" s="25">
        <f>AS383+AT384*$AS$41</f>
        <v>3.0403686473765874</v>
      </c>
      <c r="AT384" s="26">
        <f>-$AU$35*AS383*AU383</f>
        <v>-5.2571627549676035E-8</v>
      </c>
      <c r="AU384" s="25">
        <f>AU383+AV384*$AS$41</f>
        <v>6.0583841599206309E-7</v>
      </c>
      <c r="AV384" s="27">
        <f>$AU$35*AS383*AU383-$AU$36*AU383</f>
        <v>-2.4669917000756995E-7</v>
      </c>
      <c r="AW384" s="30"/>
      <c r="AX384" s="19">
        <f>AX383+$AS$41</f>
        <v>81.83999999999979</v>
      </c>
      <c r="AY384" s="25">
        <f>AY383+AZ384*$AY$41</f>
        <v>1.3136914063476991E-3</v>
      </c>
      <c r="AZ384" s="26">
        <f>-$BA$35*AY383*BA383</f>
        <v>-7.1769242616322077E-9</v>
      </c>
      <c r="BA384" s="25">
        <f>BA383+BB384*$AY$41</f>
        <v>7.041546062367078E-5</v>
      </c>
      <c r="BB384" s="27">
        <f>$BA$35*AY383*BA383-$BA$36*BA383</f>
        <v>-3.0343757893541685E-5</v>
      </c>
      <c r="BC384" s="36"/>
      <c r="BD384" s="19">
        <f>BD383+$BE$41</f>
        <v>68.200000000000429</v>
      </c>
      <c r="BE384" s="25">
        <f>BE383+BF384*$BE$41</f>
        <v>0.57330722577975701</v>
      </c>
      <c r="BF384" s="26">
        <f>-$BG$35*BE383*BG383</f>
        <v>-2.7708382003165648E-8</v>
      </c>
      <c r="BG384" s="25">
        <f>BG383+BH384*$BE$41</f>
        <v>7.8420414003843267E-7</v>
      </c>
      <c r="BH384" s="27">
        <f>$BG$35*BE383*BG383-$BG$36*BG383</f>
        <v>-5.5405092991013287E-7</v>
      </c>
      <c r="BI384" s="74"/>
      <c r="BJ384" s="19">
        <f>BJ383+$BK$41</f>
        <v>156.85999999999973</v>
      </c>
      <c r="BK384" s="25">
        <f>BK383+BL384*$BK$41</f>
        <v>1.2027122100112557</v>
      </c>
      <c r="BL384" s="26">
        <f>-$BM$35*BK383*BM383</f>
        <v>-2.3611863329523166E-17</v>
      </c>
      <c r="BM384" s="25">
        <f>BM383+BN384*$BK$41</f>
        <v>3.3091165731845154E-16</v>
      </c>
      <c r="BN384" s="27">
        <f>$BM$35*BK383*BM383-$BM$36*BM383</f>
        <v>-2.7315365752848837E-16</v>
      </c>
      <c r="BO384" s="74"/>
      <c r="BP384" s="19">
        <f>BP383+$BK$41</f>
        <v>156.85999999999973</v>
      </c>
      <c r="BQ384" s="25">
        <f>BQ383+BR384*$BQ$41</f>
        <v>0.77521724272642589</v>
      </c>
      <c r="BR384" s="26">
        <f>-$BS$35*BQ383*BS383</f>
        <v>-7.6974536174516904E-4</v>
      </c>
      <c r="BS384" s="25">
        <f>BS383+BT384*$BQ$41</f>
        <v>1.7592221984971859E-2</v>
      </c>
      <c r="BT384" s="27">
        <f>$BS$35*BQ383*BS383-$BS$36*BS383</f>
        <v>-1.140662987003908E-2</v>
      </c>
      <c r="BU384" s="100"/>
      <c r="BV384" s="19">
        <f>BV383+$BK$41</f>
        <v>156.85999999999973</v>
      </c>
      <c r="BW384" s="25">
        <f>BW383+BX384*$BQ$41</f>
        <v>0.77521724272642589</v>
      </c>
      <c r="BX384" s="26">
        <f>-$BS$35*BW383*BY383</f>
        <v>-7.6974536174516904E-4</v>
      </c>
      <c r="BY384" s="25">
        <f>BY383+BZ384*$BQ$41</f>
        <v>1.7592221984971859E-2</v>
      </c>
      <c r="BZ384" s="27">
        <f>$BS$35*BW383*BY383-$BS$36*BY383</f>
        <v>-1.140662987003908E-2</v>
      </c>
      <c r="CA384" s="33"/>
      <c r="CB384" s="21">
        <f>CB383+$AA$41</f>
        <v>306.89999999999986</v>
      </c>
      <c r="CC384" s="64">
        <f>AC387</f>
        <v>1.6262190618148276E-26</v>
      </c>
      <c r="CD384" s="64">
        <f>AI387</f>
        <v>4.8518534114855435E-13</v>
      </c>
      <c r="CE384" s="64">
        <f>AO387</f>
        <v>2.9095575342705082E-8</v>
      </c>
      <c r="CF384" s="25">
        <f>AU387</f>
        <v>4.5800661577054218E-7</v>
      </c>
      <c r="CG384" s="63">
        <f>BA387</f>
        <v>5.6277637299076003E-5</v>
      </c>
      <c r="CH384" s="63">
        <f>BG387</f>
        <v>5.2750497766506304E-7</v>
      </c>
      <c r="CI384" s="63">
        <f>BM387</f>
        <v>1.259934624988048E-16</v>
      </c>
      <c r="CJ384" s="63">
        <f>BS387</f>
        <v>1.4570273367981751E-2</v>
      </c>
      <c r="CK384" s="64">
        <f>SUM(CC384:CJ384)</f>
        <v>1.4627565612934917E-2</v>
      </c>
      <c r="CL384" s="75">
        <f>P126</f>
        <v>44641</v>
      </c>
    </row>
    <row r="385" spans="2:90" x14ac:dyDescent="0.65">
      <c r="B385" s="45">
        <v>44239</v>
      </c>
      <c r="C385" s="39">
        <f t="shared" si="94"/>
        <v>1739</v>
      </c>
      <c r="D385" s="47">
        <v>411751</v>
      </c>
      <c r="E385" s="52">
        <f t="shared" si="101"/>
        <v>5.5036793360366681E-2</v>
      </c>
      <c r="F385" s="39">
        <f t="shared" si="96"/>
        <v>34107</v>
      </c>
      <c r="G385" s="47">
        <v>7481377</v>
      </c>
      <c r="H385" s="47">
        <f t="shared" si="97"/>
        <v>96</v>
      </c>
      <c r="I385" s="47">
        <v>6774</v>
      </c>
      <c r="J385" s="53">
        <f t="shared" si="102"/>
        <v>1.6451690463411141E-2</v>
      </c>
      <c r="Y385" s="30"/>
      <c r="Z385" s="51">
        <f>Z384+$AA$41</f>
        <v>307.79999999999984</v>
      </c>
      <c r="AA385" s="25">
        <f>AA384+AB385*$AA$41</f>
        <v>18.138706446752369</v>
      </c>
      <c r="AB385" s="26">
        <f>-$AC$35*AA384*AC384</f>
        <v>-8.2377624726761117E-27</v>
      </c>
      <c r="AC385" s="25">
        <f>AC384+AD385*$AA$41</f>
        <v>2.4611276812127964E-26</v>
      </c>
      <c r="AD385" s="27">
        <f>$AC$35*AA384*AC384-$AC$36*AC384</f>
        <v>-6.2951591499037129E-27</v>
      </c>
      <c r="AE385" s="33"/>
      <c r="AF385" s="51">
        <f>AF384+$AG$41</f>
        <v>126.54000000000057</v>
      </c>
      <c r="AG385" s="80">
        <f>AG384+AH385*$AG$41</f>
        <v>6.9270656464368274</v>
      </c>
      <c r="AH385" s="26">
        <f>-$AI$35*AG384*AI384</f>
        <v>-1.0359572062001738E-13</v>
      </c>
      <c r="AI385" s="25">
        <f>AI384+AJ385*$AG$41</f>
        <v>6.2663988733661353E-13</v>
      </c>
      <c r="AJ385" s="27">
        <f>$AI$35*AG384*AI384-$AI$36*AI384</f>
        <v>-2.31116119632237E-13</v>
      </c>
      <c r="AK385" s="30"/>
      <c r="AL385" s="51">
        <f>AL384+$AM$41</f>
        <v>171</v>
      </c>
      <c r="AM385" s="25">
        <f>AM384+AN385*$AM$41</f>
        <v>29.289001056178808</v>
      </c>
      <c r="AN385" s="26">
        <f>-$AO$35*AM384*AO384</f>
        <v>-2.0115660721692341E-8</v>
      </c>
      <c r="AO385" s="25">
        <f>AO384+AP385*$AM$41</f>
        <v>3.4858910389205808E-8</v>
      </c>
      <c r="AP385" s="27">
        <f>$AO$35*AM384*AO384-$AO$36*AO384</f>
        <v>-6.5931946934641903E-9</v>
      </c>
      <c r="AQ385" s="5"/>
      <c r="AR385" s="51">
        <f>AR384+$AS$41</f>
        <v>82.079999999999785</v>
      </c>
      <c r="AS385" s="25">
        <f>AS384+AT385*$AS$41</f>
        <v>3.0403686358826811</v>
      </c>
      <c r="AT385" s="26">
        <f>-$AU$35*AS384*AU384</f>
        <v>-4.7891275259322638E-8</v>
      </c>
      <c r="AU385" s="25">
        <f>AU384+AV385*$AS$41</f>
        <v>5.5190177312715768E-7</v>
      </c>
      <c r="AV385" s="27">
        <f>$AU$35*AS384*AU384-$AU$36*AU384</f>
        <v>-2.2473601193710576E-7</v>
      </c>
      <c r="AW385" s="30"/>
      <c r="AX385" s="19">
        <f>AX384+$AS$41</f>
        <v>82.079999999999785</v>
      </c>
      <c r="AY385" s="25">
        <f>AY384+AZ385*$AY$41</f>
        <v>1.3136902074934551E-3</v>
      </c>
      <c r="AZ385" s="26">
        <f>-$BA$35*AY384*BA384</f>
        <v>-6.6603013556638387E-9</v>
      </c>
      <c r="BA385" s="25">
        <f>BA384+BB385*$AY$41</f>
        <v>6.5346746313010504E-5</v>
      </c>
      <c r="BB385" s="27">
        <f>$BA$35*AY384*BA384-$BA$36*BA384</f>
        <v>-2.8159523948112652E-5</v>
      </c>
      <c r="BC385" s="36"/>
      <c r="BD385" s="19">
        <f>BD384+$BE$41</f>
        <v>68.400000000000432</v>
      </c>
      <c r="BE385" s="25">
        <f>BE384+BF385*$BE$41</f>
        <v>0.57330722092418607</v>
      </c>
      <c r="BF385" s="26">
        <f>-$BG$35*BE384*BG384</f>
        <v>-2.427785459840343E-8</v>
      </c>
      <c r="BG385" s="25">
        <f>BG384+BH385*$BE$41</f>
        <v>6.8711317275311709E-7</v>
      </c>
      <c r="BH385" s="27">
        <f>$BG$35*BE384*BG384-$BG$36*BG384</f>
        <v>-4.8545483642657788E-7</v>
      </c>
      <c r="BI385" s="74"/>
      <c r="BJ385" s="19">
        <f>BJ384+$BK$41</f>
        <v>157.31999999999974</v>
      </c>
      <c r="BK385" s="25">
        <f>BK384+BL385*$BK$41</f>
        <v>1.2027122100112557</v>
      </c>
      <c r="BL385" s="26">
        <f>-$BM$35*BK384*BM384</f>
        <v>-1.7113634099754373E-17</v>
      </c>
      <c r="BM385" s="25">
        <f>BM384+BN385*$BK$41</f>
        <v>2.3984134346612152E-16</v>
      </c>
      <c r="BN385" s="27">
        <f>$BM$35*BK384*BM384-$BM$36*BM384</f>
        <v>-1.9797894315723913E-16</v>
      </c>
      <c r="BO385" s="74"/>
      <c r="BP385" s="19">
        <f>BP384+$BK$41</f>
        <v>157.31999999999974</v>
      </c>
      <c r="BQ385" s="25">
        <f>BQ384+BR385*$BQ$41</f>
        <v>0.77514496241917663</v>
      </c>
      <c r="BR385" s="26">
        <f>-$BS$35*BQ384*BS384</f>
        <v>-7.2280307249291808E-4</v>
      </c>
      <c r="BS385" s="25">
        <f>BS384+BT385*$BQ$41</f>
        <v>1.6521007863197979E-2</v>
      </c>
      <c r="BT385" s="27">
        <f>$BS$35*BQ384*BS384-$BS$36*BS384</f>
        <v>-1.071214121773879E-2</v>
      </c>
      <c r="BU385" s="100"/>
      <c r="BV385" s="19">
        <f>BV384+$BK$41</f>
        <v>157.31999999999974</v>
      </c>
      <c r="BW385" s="25">
        <f>BW384+BX385*$BQ$41</f>
        <v>0.77514496241917663</v>
      </c>
      <c r="BX385" s="26">
        <f>-$BS$35*BW384*BY384</f>
        <v>-7.2280307249291808E-4</v>
      </c>
      <c r="BY385" s="25">
        <f>BY384+BZ385*$BQ$41</f>
        <v>1.6521007863197979E-2</v>
      </c>
      <c r="BZ385" s="27">
        <f>$BS$35*BW384*BY384-$BS$36*BY384</f>
        <v>-1.071214121773879E-2</v>
      </c>
      <c r="CA385" s="33"/>
      <c r="CB385" s="21">
        <f>CB384+$AA$41</f>
        <v>307.79999999999984</v>
      </c>
      <c r="CC385" s="64">
        <f>AC388</f>
        <v>1.321908814545847E-26</v>
      </c>
      <c r="CD385" s="64">
        <f>AI388</f>
        <v>4.2692588653038986E-13</v>
      </c>
      <c r="CE385" s="64">
        <f>AO388</f>
        <v>2.6581747000637384E-8</v>
      </c>
      <c r="CF385" s="25">
        <f>AU388</f>
        <v>4.1723115705573937E-7</v>
      </c>
      <c r="CG385" s="63">
        <f>BA388</f>
        <v>5.2226605562676065E-5</v>
      </c>
      <c r="CH385" s="63">
        <f>BG388</f>
        <v>4.6219549258103385E-7</v>
      </c>
      <c r="CI385" s="63">
        <f>BM388</f>
        <v>9.1318757273579959E-17</v>
      </c>
      <c r="CJ385" s="63">
        <f>BS388</f>
        <v>1.3683054028260373E-2</v>
      </c>
      <c r="CK385" s="64">
        <f>SUM(CC385:CJ385)</f>
        <v>1.3736186642646704E-2</v>
      </c>
      <c r="CL385" s="36"/>
    </row>
    <row r="386" spans="2:90" x14ac:dyDescent="0.65">
      <c r="B386" s="45">
        <v>44240</v>
      </c>
      <c r="C386" s="39">
        <f t="shared" si="94"/>
        <v>1403</v>
      </c>
      <c r="D386" s="47">
        <v>413154</v>
      </c>
      <c r="E386" s="52">
        <f t="shared" si="101"/>
        <v>5.4799299095697633E-2</v>
      </c>
      <c r="F386" s="39">
        <f t="shared" si="96"/>
        <v>58026</v>
      </c>
      <c r="G386" s="47">
        <v>7539403</v>
      </c>
      <c r="H386" s="47">
        <f t="shared" si="97"/>
        <v>75</v>
      </c>
      <c r="I386" s="47">
        <v>6849</v>
      </c>
      <c r="J386" s="53">
        <f t="shared" si="102"/>
        <v>1.6577353722824904E-2</v>
      </c>
      <c r="Y386" s="30"/>
      <c r="Z386" s="51">
        <f>Z385+$AA$41</f>
        <v>308.69999999999982</v>
      </c>
      <c r="AA386" s="25">
        <f>AA385+AB386*$AA$41</f>
        <v>18.138706446752369</v>
      </c>
      <c r="AB386" s="26">
        <f>-$AC$35*AA385*AC385</f>
        <v>-6.6962508806242886E-27</v>
      </c>
      <c r="AC386" s="25">
        <f>AC385+AD386*$AA$41</f>
        <v>2.0005831021850543E-26</v>
      </c>
      <c r="AD386" s="27">
        <f>$AC$35*AA385*AC385-$AC$36*AC385</f>
        <v>-5.1171619891971337E-27</v>
      </c>
      <c r="AE386" s="33"/>
      <c r="AF386" s="51">
        <f>AF385+$AG$41</f>
        <v>126.91000000000058</v>
      </c>
      <c r="AG386" s="80">
        <f>AG385+AH386*$AG$41</f>
        <v>6.9270656464367937</v>
      </c>
      <c r="AH386" s="26">
        <f>-$AI$35*AG385*AI385</f>
        <v>-9.1156288361386495E-14</v>
      </c>
      <c r="AI386" s="25">
        <f>AI385+AJ386*$AG$41</f>
        <v>5.5139503762248949E-13</v>
      </c>
      <c r="AJ386" s="27">
        <f>$AI$35*AG385*AI385-$AI$36*AI385</f>
        <v>-2.0336445868682183E-13</v>
      </c>
      <c r="AK386" s="30"/>
      <c r="AL386" s="51">
        <f>AL385+$AM$41</f>
        <v>171.5</v>
      </c>
      <c r="AM386" s="25">
        <f>AM385+AN386*$AM$41</f>
        <v>29.289001046989963</v>
      </c>
      <c r="AN386" s="26">
        <f>-$AO$35*AM385*AO385</f>
        <v>-1.8377687937720444E-8</v>
      </c>
      <c r="AO386" s="25">
        <f>AO385+AP386*$AM$41</f>
        <v>3.1847135721843999E-8</v>
      </c>
      <c r="AP386" s="27">
        <f>$AO$35*AM385*AO385-$AO$36*AO385</f>
        <v>-6.0235493347236212E-9</v>
      </c>
      <c r="AQ386" s="5"/>
      <c r="AR386" s="51">
        <f>AR385+$AS$41</f>
        <v>82.31999999999978</v>
      </c>
      <c r="AS386" s="25">
        <f>AS385+AT386*$AS$41</f>
        <v>3.0403686254120559</v>
      </c>
      <c r="AT386" s="26">
        <f>-$AU$35*AS385*AU385</f>
        <v>-4.3627605868700078E-8</v>
      </c>
      <c r="AU386" s="25">
        <f>AU385+AV386*$AS$41</f>
        <v>5.0276700703791271E-7</v>
      </c>
      <c r="AV386" s="27">
        <f>$AU$35*AS385*AU385-$AU$36*AU385</f>
        <v>-2.047281920385209E-7</v>
      </c>
      <c r="AW386" s="30"/>
      <c r="AX386" s="19">
        <f>AX385+$AS$41</f>
        <v>82.31999999999978</v>
      </c>
      <c r="AY386" s="25">
        <f>AY385+AZ386*$AY$41</f>
        <v>1.3136890949373209E-3</v>
      </c>
      <c r="AZ386" s="26">
        <f>-$BA$35*AY385*BA385</f>
        <v>-6.1808674120531878E-9</v>
      </c>
      <c r="BA386" s="25">
        <f>BA385+BB386*$AY$41</f>
        <v>6.0642893134607917E-5</v>
      </c>
      <c r="BB386" s="27">
        <f>$BA$35*AY385*BA385-$BA$36*BA385</f>
        <v>-2.613251765779215E-5</v>
      </c>
      <c r="BC386" s="36"/>
      <c r="BD386" s="19">
        <f>BD385+$BE$41</f>
        <v>68.600000000000435</v>
      </c>
      <c r="BE386" s="25">
        <f>BE385+BF386*$BE$41</f>
        <v>0.57330721666977513</v>
      </c>
      <c r="BF386" s="26">
        <f>-$BG$35*BE385*BG385</f>
        <v>-2.1272054950700444E-8</v>
      </c>
      <c r="BG386" s="25">
        <f>BG385+BH386*$BE$41</f>
        <v>6.0204287128535195E-7</v>
      </c>
      <c r="BH386" s="27">
        <f>$BG$35*BE385*BG385-$BG$36*BG385</f>
        <v>-4.2535150733882572E-7</v>
      </c>
      <c r="BI386" s="74"/>
      <c r="BJ386" s="19">
        <f>BJ385+$BK$41</f>
        <v>157.77999999999975</v>
      </c>
      <c r="BK386" s="25">
        <f>BK385+BL386*$BK$41</f>
        <v>1.2027122100112557</v>
      </c>
      <c r="BL386" s="26">
        <f>-$BM$35*BK385*BM385</f>
        <v>-1.2403784826844929E-17</v>
      </c>
      <c r="BM386" s="25">
        <f>BM385+BN386*$BK$41</f>
        <v>1.7383452279009983E-16</v>
      </c>
      <c r="BN386" s="27">
        <f>$BM$35*BK385*BM385-$BM$36*BM385</f>
        <v>-1.4349308842613407E-16</v>
      </c>
      <c r="BO386" s="74"/>
      <c r="BP386" s="19">
        <f>BP385+$BK$41</f>
        <v>157.77999999999975</v>
      </c>
      <c r="BQ386" s="25">
        <f>BQ385+BR386*$BQ$41</f>
        <v>0.77507708968627465</v>
      </c>
      <c r="BR386" s="26">
        <f>-$BS$35*BQ385*BS385</f>
        <v>-6.7872732902001247E-4</v>
      </c>
      <c r="BS386" s="25">
        <f>BS385+BT386*$BQ$41</f>
        <v>1.5515015084992112E-2</v>
      </c>
      <c r="BT386" s="27">
        <f>$BS$35*BQ385*BS385-$BS$36*BS385</f>
        <v>-1.0059927782058675E-2</v>
      </c>
      <c r="BU386" s="100"/>
      <c r="BV386" s="19">
        <f>BV385+$BK$41</f>
        <v>157.77999999999975</v>
      </c>
      <c r="BW386" s="25">
        <f>BW385+BX386*$BQ$41</f>
        <v>0.77507708968627465</v>
      </c>
      <c r="BX386" s="26">
        <f>-$BS$35*BW385*BY385</f>
        <v>-6.7872732902001247E-4</v>
      </c>
      <c r="BY386" s="25">
        <f>BY385+BZ386*$BQ$41</f>
        <v>1.5515015084992112E-2</v>
      </c>
      <c r="BZ386" s="27">
        <f>$BS$35*BW385*BY385-$BS$36*BY385</f>
        <v>-1.0059927782058675E-2</v>
      </c>
      <c r="CA386" s="33"/>
      <c r="CB386" s="21">
        <f>CB385+$AA$41</f>
        <v>308.69999999999982</v>
      </c>
      <c r="CC386" s="64">
        <f>AC389</f>
        <v>1.0745433718037318E-26</v>
      </c>
      <c r="CD386" s="64">
        <f>AI389</f>
        <v>3.7566203496233216E-13</v>
      </c>
      <c r="CE386" s="64">
        <f>AO389</f>
        <v>2.4285110888163498E-8</v>
      </c>
      <c r="CF386" s="25">
        <f>AU389</f>
        <v>3.8008585992767273E-7</v>
      </c>
      <c r="CG386" s="63">
        <f>BA389</f>
        <v>4.8467179140223646E-5</v>
      </c>
      <c r="CH386" s="63">
        <f>BG389</f>
        <v>4.0497186263380483E-7</v>
      </c>
      <c r="CI386" s="63">
        <f>BM389</f>
        <v>6.6186889895736614E-17</v>
      </c>
      <c r="CJ386" s="63">
        <f>BS389</f>
        <v>1.2849855289163038E-2</v>
      </c>
      <c r="CK386" s="64">
        <f>SUM(CC386:CJ386)</f>
        <v>1.2899131811512438E-2</v>
      </c>
      <c r="CL386" s="36"/>
    </row>
    <row r="387" spans="2:90" x14ac:dyDescent="0.65">
      <c r="B387" s="45">
        <v>44241</v>
      </c>
      <c r="C387" s="39">
        <f t="shared" si="94"/>
        <v>1318</v>
      </c>
      <c r="D387" s="47">
        <v>414472</v>
      </c>
      <c r="E387" s="52">
        <f t="shared" si="101"/>
        <v>5.4743924433751742E-2</v>
      </c>
      <c r="F387" s="39">
        <f t="shared" si="96"/>
        <v>31702</v>
      </c>
      <c r="G387" s="47">
        <v>7571105</v>
      </c>
      <c r="H387" s="47">
        <f t="shared" si="97"/>
        <v>63</v>
      </c>
      <c r="I387" s="47">
        <v>6912</v>
      </c>
      <c r="J387" s="53">
        <f t="shared" si="102"/>
        <v>1.667663919396244E-2</v>
      </c>
      <c r="Y387" s="30"/>
      <c r="Z387" s="51">
        <f>Z386+$AA$41</f>
        <v>309.5999999999998</v>
      </c>
      <c r="AA387" s="25">
        <f>AA386+AB387*$AA$41</f>
        <v>18.138706446752369</v>
      </c>
      <c r="AB387" s="26">
        <f>-$AC$35*AA386*AC386</f>
        <v>-5.4431984419301847E-27</v>
      </c>
      <c r="AC387" s="25">
        <f>AC386+AD387*$AA$41</f>
        <v>1.6262190618148276E-26</v>
      </c>
      <c r="AD387" s="27">
        <f>$AC$35*AA386*AC386-$AC$36*AC386</f>
        <v>-4.1596004485580755E-27</v>
      </c>
      <c r="AE387" s="33"/>
      <c r="AF387" s="51">
        <f>AF386+$AG$41</f>
        <v>127.28000000000058</v>
      </c>
      <c r="AG387" s="80">
        <f>AG386+AH387*$AG$41</f>
        <v>6.9270656464367644</v>
      </c>
      <c r="AH387" s="26">
        <f>-$AI$35*AG386*AI386</f>
        <v>-8.0210542077339882E-14</v>
      </c>
      <c r="AI387" s="25">
        <f>AI386+AJ387*$AG$41</f>
        <v>4.8518534114855435E-13</v>
      </c>
      <c r="AJ387" s="27">
        <f>$AI$35*AG386*AI386-$AI$36*AI386</f>
        <v>-1.7894512560523014E-13</v>
      </c>
      <c r="AK387" s="30"/>
      <c r="AL387" s="51">
        <f>AL386+$AM$41</f>
        <v>172</v>
      </c>
      <c r="AM387" s="25">
        <f>AM386+AN387*$AM$41</f>
        <v>29.289001038595025</v>
      </c>
      <c r="AN387" s="26">
        <f>-$AO$35*AM386*AO386</f>
        <v>-1.6789874247012965E-8</v>
      </c>
      <c r="AO387" s="25">
        <f>AO386+AP387*$AM$41</f>
        <v>2.9095575342705082E-8</v>
      </c>
      <c r="AP387" s="27">
        <f>$AO$35*AM386*AO386-$AO$36*AO386</f>
        <v>-5.5031207582778323E-9</v>
      </c>
      <c r="AQ387" s="5"/>
      <c r="AR387" s="51">
        <f>AR386+$AS$41</f>
        <v>82.559999999999775</v>
      </c>
      <c r="AS387" s="25">
        <f>AS386+AT387*$AS$41</f>
        <v>3.0403686158736103</v>
      </c>
      <c r="AT387" s="26">
        <f>-$AU$35*AS386*AU386</f>
        <v>-3.9743522886350187E-8</v>
      </c>
      <c r="AU387" s="25">
        <f>AU386+AV387*$AS$41</f>
        <v>4.5800661577054218E-7</v>
      </c>
      <c r="AV387" s="27">
        <f>$AU$35*AS386*AU386-$AU$36*AU386</f>
        <v>-1.8650163028071055E-7</v>
      </c>
      <c r="AW387" s="30"/>
      <c r="AX387" s="19">
        <f>AX386+$AS$41</f>
        <v>82.559999999999775</v>
      </c>
      <c r="AY387" s="25">
        <f>AY386+AZ387*$AY$41</f>
        <v>1.3136880624671609E-3</v>
      </c>
      <c r="AZ387" s="26">
        <f>-$BA$35*AY386*BA386</f>
        <v>-5.7359453325396293E-9</v>
      </c>
      <c r="BA387" s="25">
        <f>BA386+BB387*$AY$41</f>
        <v>5.6277637299076003E-5</v>
      </c>
      <c r="BB387" s="27">
        <f>$BA$35*AY386*BA386-$BA$36*BA386</f>
        <v>-2.425142130851063E-5</v>
      </c>
      <c r="BC387" s="36"/>
      <c r="BD387" s="19">
        <f>BD386+$BE$41</f>
        <v>68.800000000000438</v>
      </c>
      <c r="BE387" s="25">
        <f>BE386+BF387*$BE$41</f>
        <v>0.57330721294209552</v>
      </c>
      <c r="BF387" s="26">
        <f>-$BG$35*BE386*BG386</f>
        <v>-1.863839823403418E-8</v>
      </c>
      <c r="BG387" s="25">
        <f>BG386+BH387*$BE$41</f>
        <v>5.2750497766506304E-7</v>
      </c>
      <c r="BH387" s="27">
        <f>$BG$35*BE386*BG386-$BG$36*BG386</f>
        <v>-3.726894681014446E-7</v>
      </c>
      <c r="BI387" s="74"/>
      <c r="BJ387" s="19">
        <f>BJ386+$BK$41</f>
        <v>158.23999999999975</v>
      </c>
      <c r="BK387" s="25">
        <f>BK386+BL387*$BK$41</f>
        <v>1.2027122100112557</v>
      </c>
      <c r="BL387" s="26">
        <f>-$BM$35*BK386*BM386</f>
        <v>-8.9901348324887174E-18</v>
      </c>
      <c r="BM387" s="25">
        <f>BM386+BN387*$BK$41</f>
        <v>1.259934624988048E-16</v>
      </c>
      <c r="BN387" s="27">
        <f>$BM$35*BK386*BM386-$BM$36*BM386</f>
        <v>-1.0400230498107618E-16</v>
      </c>
      <c r="BO387" s="74"/>
      <c r="BP387" s="19">
        <f>BP386+$BK$41</f>
        <v>158.23999999999975</v>
      </c>
      <c r="BQ387" s="25">
        <f>BQ386+BR387*$BQ$41</f>
        <v>0.77501335542276051</v>
      </c>
      <c r="BR387" s="26">
        <f>-$BS$35*BQ386*BS386</f>
        <v>-6.3734263514125973E-4</v>
      </c>
      <c r="BS387" s="25">
        <f>BS386+BT387*$BQ$41</f>
        <v>1.4570273367981751E-2</v>
      </c>
      <c r="BT387" s="27">
        <f>$BS$35*BQ386*BS386-$BS$36*BS386</f>
        <v>-9.4474171701036131E-3</v>
      </c>
      <c r="BU387" s="100"/>
      <c r="BV387" s="19">
        <f>BV386+$BK$41</f>
        <v>158.23999999999975</v>
      </c>
      <c r="BW387" s="25">
        <f>BW386+BX387*$BQ$41</f>
        <v>0.77501335542276051</v>
      </c>
      <c r="BX387" s="26">
        <f>-$BS$35*BW386*BY386</f>
        <v>-6.3734263514125973E-4</v>
      </c>
      <c r="BY387" s="25">
        <f>BY386+BZ387*$BQ$41</f>
        <v>1.4570273367981751E-2</v>
      </c>
      <c r="BZ387" s="27">
        <f>$BS$35*BW386*BY386-$BS$36*BY386</f>
        <v>-9.4474171701036131E-3</v>
      </c>
      <c r="CA387" s="33"/>
      <c r="CB387" s="21">
        <f>CB386+$AA$41</f>
        <v>309.5999999999998</v>
      </c>
      <c r="CC387" s="64">
        <f>AC390</f>
        <v>8.7346679678811332E-27</v>
      </c>
      <c r="CD387" s="64">
        <f>AI390</f>
        <v>3.3055377751612388E-13</v>
      </c>
      <c r="CE387" s="64">
        <f>AO390</f>
        <v>2.2186901816330812E-8</v>
      </c>
      <c r="CF387" s="25">
        <f>AU390</f>
        <v>3.4624753800403689E-7</v>
      </c>
      <c r="CG387" s="63">
        <f>BA390</f>
        <v>4.4978367413947542E-5</v>
      </c>
      <c r="CH387" s="63">
        <f>BG390</f>
        <v>3.548329919953832E-7</v>
      </c>
      <c r="CI387" s="63">
        <f>BM390</f>
        <v>4.7971572597580362E-17</v>
      </c>
      <c r="CJ387" s="63">
        <f>BS390</f>
        <v>1.2067388482154714E-2</v>
      </c>
      <c r="CK387" s="64">
        <f>SUM(CC387:CJ387)</f>
        <v>1.2113090117331079E-2</v>
      </c>
      <c r="CL387" s="75">
        <f>P127</f>
        <v>44648</v>
      </c>
    </row>
    <row r="388" spans="2:90" x14ac:dyDescent="0.65">
      <c r="B388" s="45">
        <v>44242</v>
      </c>
      <c r="C388" s="39">
        <f t="shared" si="94"/>
        <v>1310</v>
      </c>
      <c r="D388" s="47">
        <v>415782</v>
      </c>
      <c r="E388" s="52">
        <f t="shared" si="101"/>
        <v>5.480163795189584E-2</v>
      </c>
      <c r="F388" s="39">
        <f t="shared" si="96"/>
        <v>15931</v>
      </c>
      <c r="G388" s="47">
        <v>7587036</v>
      </c>
      <c r="H388" s="47">
        <f t="shared" si="97"/>
        <v>40</v>
      </c>
      <c r="I388" s="47">
        <v>6952</v>
      </c>
      <c r="J388" s="53">
        <f t="shared" si="102"/>
        <v>1.6720300542111009E-2</v>
      </c>
      <c r="Y388" s="30"/>
      <c r="Z388" s="51">
        <f>Z387+$AA$41</f>
        <v>310.49999999999977</v>
      </c>
      <c r="AA388" s="25">
        <f>AA387+AB388*$AA$41</f>
        <v>18.138706446752369</v>
      </c>
      <c r="AB388" s="26">
        <f>-$AC$35*AA387*AC387</f>
        <v>-4.4246265270558304E-27</v>
      </c>
      <c r="AC388" s="25">
        <f>AC387+AD388*$AA$41</f>
        <v>1.321908814545847E-26</v>
      </c>
      <c r="AD388" s="27">
        <f>$AC$35*AA387*AC387-$AC$36*AC387</f>
        <v>-3.3812249696553411E-27</v>
      </c>
      <c r="AE388" s="33"/>
      <c r="AF388" s="51">
        <f>AF387+$AG$41</f>
        <v>127.65000000000059</v>
      </c>
      <c r="AG388" s="80">
        <f>AG387+AH388*$AG$41</f>
        <v>6.9270656464367386</v>
      </c>
      <c r="AH388" s="26">
        <f>-$AI$35*AG387*AI387</f>
        <v>-7.0579124885321915E-14</v>
      </c>
      <c r="AI388" s="25">
        <f>AI387+AJ388*$AG$41</f>
        <v>4.2692588653038986E-13</v>
      </c>
      <c r="AJ388" s="27">
        <f>$AI$35*AG387*AI387-$AI$36*AI387</f>
        <v>-1.5745798545449858E-13</v>
      </c>
      <c r="AK388" s="30"/>
      <c r="AL388" s="51">
        <f>AL387+$AM$41</f>
        <v>172.5</v>
      </c>
      <c r="AM388" s="25">
        <f>AM387+AN388*$AM$41</f>
        <v>29.289001030925402</v>
      </c>
      <c r="AN388" s="26">
        <f>-$AO$35*AM387*AO387</f>
        <v>-1.5339246055758159E-8</v>
      </c>
      <c r="AO388" s="25">
        <f>AO387+AP388*$AM$41</f>
        <v>2.6581747000637384E-8</v>
      </c>
      <c r="AP388" s="27">
        <f>$AO$35*AM387*AO387-$AO$36*AO387</f>
        <v>-5.0276566841353957E-9</v>
      </c>
      <c r="AQ388" s="5"/>
      <c r="AR388" s="51">
        <f>AR387+$AS$41</f>
        <v>82.79999999999977</v>
      </c>
      <c r="AS388" s="25">
        <f>AS387+AT388*$AS$41</f>
        <v>3.0403686071843543</v>
      </c>
      <c r="AT388" s="26">
        <f>-$AU$35*AS387*AU387</f>
        <v>-3.6205232451732233E-8</v>
      </c>
      <c r="AU388" s="25">
        <f>AU387+AV388*$AS$41</f>
        <v>4.1723115705573937E-7</v>
      </c>
      <c r="AV388" s="27">
        <f>$AU$35*AS387*AU387-$AU$36*AU387</f>
        <v>-1.6989774464501175E-7</v>
      </c>
      <c r="AW388" s="30"/>
      <c r="AX388" s="19">
        <f>AX387+$AS$41</f>
        <v>82.79999999999977</v>
      </c>
      <c r="AY388" s="25">
        <f>AY387+AZ388*$AY$41</f>
        <v>1.3136871043180273E-3</v>
      </c>
      <c r="AZ388" s="26">
        <f>-$BA$35*AY387*BA387</f>
        <v>-5.3230507418629999E-9</v>
      </c>
      <c r="BA388" s="25">
        <f>BA387+BB388*$AY$41</f>
        <v>5.2226605562676065E-5</v>
      </c>
      <c r="BB388" s="27">
        <f>$BA$35*AY387*BA387-$BA$36*BA387</f>
        <v>-2.250573186888854E-5</v>
      </c>
      <c r="BC388" s="36"/>
      <c r="BD388" s="19">
        <f>BD387+$BE$41</f>
        <v>69.000000000000441</v>
      </c>
      <c r="BE388" s="25">
        <f>BE387+BF388*$BE$41</f>
        <v>0.57330720967593352</v>
      </c>
      <c r="BF388" s="26">
        <f>-$BG$35*BE387*BG387</f>
        <v>-1.6330810062144939E-8</v>
      </c>
      <c r="BG388" s="25">
        <f>BG387+BH388*$BE$41</f>
        <v>4.6219549258103385E-7</v>
      </c>
      <c r="BH388" s="27">
        <f>$BG$35*BE387*BG387-$BG$36*BG387</f>
        <v>-3.2654742542014608E-7</v>
      </c>
      <c r="BI388" s="74"/>
      <c r="BJ388" s="19">
        <f>BJ387+$BK$41</f>
        <v>158.69999999999976</v>
      </c>
      <c r="BK388" s="25">
        <f>BK387+BL388*$BK$41</f>
        <v>1.2027122100112557</v>
      </c>
      <c r="BL388" s="26">
        <f>-$BM$35*BK387*BM387</f>
        <v>-6.5159566563430342E-18</v>
      </c>
      <c r="BM388" s="25">
        <f>BM387+BN388*$BK$41</f>
        <v>9.1318757273579959E-17</v>
      </c>
      <c r="BN388" s="27">
        <f>$BM$35*BK387*BM387-$BM$36*BM387</f>
        <v>-7.5379793967880083E-17</v>
      </c>
      <c r="BO388" s="74"/>
      <c r="BP388" s="19">
        <f>BP387+$BK$41</f>
        <v>158.69999999999976</v>
      </c>
      <c r="BQ388" s="25">
        <f>BQ387+BR388*$BQ$41</f>
        <v>0.77495350699356302</v>
      </c>
      <c r="BR388" s="26">
        <f>-$BS$35*BQ387*BS387</f>
        <v>-5.9848429197436042E-4</v>
      </c>
      <c r="BS388" s="25">
        <f>BS387+BT388*$BQ$41</f>
        <v>1.3683054028260373E-2</v>
      </c>
      <c r="BT388" s="27">
        <f>$BS$35*BQ387*BS387-$BS$36*BS387</f>
        <v>-8.8721933972137779E-3</v>
      </c>
      <c r="BU388" s="100"/>
      <c r="BV388" s="19">
        <f>BV387+$BK$41</f>
        <v>158.69999999999976</v>
      </c>
      <c r="BW388" s="25">
        <f>BW387+BX388*$BQ$41</f>
        <v>0.77495350699356302</v>
      </c>
      <c r="BX388" s="26">
        <f>-$BS$35*BW387*BY387</f>
        <v>-5.9848429197436042E-4</v>
      </c>
      <c r="BY388" s="25">
        <f>BY387+BZ388*$BQ$41</f>
        <v>1.3683054028260373E-2</v>
      </c>
      <c r="BZ388" s="27">
        <f>$BS$35*BW387*BY387-$BS$36*BY387</f>
        <v>-8.8721933972137779E-3</v>
      </c>
      <c r="CA388" s="33"/>
      <c r="CB388" s="21">
        <f>CB387+$AA$41</f>
        <v>310.49999999999977</v>
      </c>
      <c r="CC388" s="64">
        <f>AC391</f>
        <v>7.1001717111763169E-27</v>
      </c>
      <c r="CD388" s="64">
        <f>AI391</f>
        <v>2.9086197076352221E-13</v>
      </c>
      <c r="CE388" s="64">
        <f>AO391</f>
        <v>2.0269975889481564E-8</v>
      </c>
      <c r="CF388" s="25">
        <f>AU391</f>
        <v>3.1542177757085959E-7</v>
      </c>
      <c r="CG388" s="63">
        <f>BA391</f>
        <v>4.1740690733160126E-5</v>
      </c>
      <c r="CH388" s="63">
        <f>BG391</f>
        <v>3.1090172879085918E-7</v>
      </c>
      <c r="CI388" s="63">
        <f>BM391</f>
        <v>3.476929919369362E-17</v>
      </c>
      <c r="CJ388" s="63">
        <f>BS391</f>
        <v>1.1332565085805235E-2</v>
      </c>
      <c r="CK388" s="64">
        <f>SUM(CC388:CJ388)</f>
        <v>1.1374952370311544E-2</v>
      </c>
      <c r="CL388" s="36"/>
    </row>
    <row r="389" spans="2:90" x14ac:dyDescent="0.65">
      <c r="B389" s="45">
        <v>44243</v>
      </c>
      <c r="C389" s="39">
        <f t="shared" si="94"/>
        <v>1983</v>
      </c>
      <c r="D389" s="47">
        <v>417765</v>
      </c>
      <c r="E389" s="52">
        <f t="shared" si="101"/>
        <v>5.463029206639719E-2</v>
      </c>
      <c r="F389" s="39">
        <f t="shared" si="96"/>
        <v>60095</v>
      </c>
      <c r="G389" s="47">
        <v>7647131</v>
      </c>
      <c r="H389" s="47">
        <f t="shared" si="97"/>
        <v>63</v>
      </c>
      <c r="I389" s="47">
        <v>7015</v>
      </c>
      <c r="J389" s="53">
        <f t="shared" si="102"/>
        <v>1.6791736981317248E-2</v>
      </c>
      <c r="Y389" s="30"/>
      <c r="Z389" s="51">
        <f>Z388+$AA$41</f>
        <v>311.39999999999975</v>
      </c>
      <c r="AA389" s="25">
        <f>AA388+AB389*$AA$41</f>
        <v>18.138706446752369</v>
      </c>
      <c r="AB389" s="26">
        <f>-$AC$35*AA388*AC388</f>
        <v>-3.5966573904632301E-27</v>
      </c>
      <c r="AC389" s="25">
        <f>AC388+AD389*$AA$41</f>
        <v>1.0745433718037318E-26</v>
      </c>
      <c r="AD389" s="27">
        <f>$AC$35*AA388*AC388-$AC$36*AC388</f>
        <v>-2.748504919356835E-27</v>
      </c>
      <c r="AE389" s="33"/>
      <c r="AF389" s="51">
        <f>AF388+$AG$41</f>
        <v>128.02000000000058</v>
      </c>
      <c r="AG389" s="80">
        <f>AG388+AH389*$AG$41</f>
        <v>6.9270656464367155</v>
      </c>
      <c r="AH389" s="26">
        <f>-$AI$35*AG388*AI388</f>
        <v>-6.2104216485343472E-14</v>
      </c>
      <c r="AI389" s="25">
        <f>AI388+AJ389*$AG$41</f>
        <v>3.7566203496233216E-13</v>
      </c>
      <c r="AJ389" s="27">
        <f>$AI$35*AG388*AI388-$AI$36*AI388</f>
        <v>-1.3855095018393974E-13</v>
      </c>
      <c r="AK389" s="30"/>
      <c r="AL389" s="51">
        <f>AL388+$AM$41</f>
        <v>173</v>
      </c>
      <c r="AM389" s="25">
        <f>AM388+AN389*$AM$41</f>
        <v>29.289001023918427</v>
      </c>
      <c r="AN389" s="26">
        <f>-$AO$35*AM388*AO388</f>
        <v>-1.4013950675498396E-8</v>
      </c>
      <c r="AO389" s="25">
        <f>AO388+AP389*$AM$41</f>
        <v>2.4285110888163498E-8</v>
      </c>
      <c r="AP389" s="27">
        <f>$AO$35*AM388*AO388-$AO$36*AO388</f>
        <v>-4.5932722249477715E-9</v>
      </c>
      <c r="AQ389" s="5"/>
      <c r="AR389" s="51">
        <f>AR388+$AS$41</f>
        <v>83.039999999999765</v>
      </c>
      <c r="AS389" s="25">
        <f>AS388+AT389*$AS$41</f>
        <v>3.0403685992686866</v>
      </c>
      <c r="AT389" s="26">
        <f>-$AU$35*AS388*AU388</f>
        <v>-3.2981949308138348E-8</v>
      </c>
      <c r="AU389" s="25">
        <f>AU388+AV389*$AS$41</f>
        <v>3.8008585992767273E-7</v>
      </c>
      <c r="AV389" s="27">
        <f>$AU$35*AS388*AU388-$AU$36*AU388</f>
        <v>-1.5477207136694436E-7</v>
      </c>
      <c r="AW389" s="30"/>
      <c r="AX389" s="19">
        <f>AX388+$AS$41</f>
        <v>83.039999999999765</v>
      </c>
      <c r="AY389" s="25">
        <f>AY388+AZ389*$AY$41</f>
        <v>1.3136862151399671E-3</v>
      </c>
      <c r="AZ389" s="26">
        <f>-$BA$35*AY388*BA388</f>
        <v>-4.9398781125594016E-9</v>
      </c>
      <c r="BA389" s="25">
        <f>BA388+BB389*$AY$41</f>
        <v>4.8467179140223646E-5</v>
      </c>
      <c r="BB389" s="27">
        <f>$BA$35*AY388*BA388-$BA$36*BA388</f>
        <v>-2.0885702346957869E-5</v>
      </c>
      <c r="BC389" s="36"/>
      <c r="BD389" s="19">
        <f>BD388+$BE$41</f>
        <v>69.200000000000443</v>
      </c>
      <c r="BE389" s="25">
        <f>BE388+BF389*$BE$41</f>
        <v>0.57330720681414937</v>
      </c>
      <c r="BF389" s="26">
        <f>-$BG$35*BE388*BG388</f>
        <v>-1.4308920441527012E-8</v>
      </c>
      <c r="BG389" s="25">
        <f>BG388+BH389*$BE$41</f>
        <v>4.0497186263380483E-7</v>
      </c>
      <c r="BH389" s="27">
        <f>$BG$35*BE388*BG388-$BG$36*BG388</f>
        <v>-2.8611814973614498E-7</v>
      </c>
      <c r="BI389" s="74"/>
      <c r="BJ389" s="19">
        <f>BJ388+$BK$41</f>
        <v>159.15999999999977</v>
      </c>
      <c r="BK389" s="25">
        <f>BK388+BL389*$BK$41</f>
        <v>1.2027122100112557</v>
      </c>
      <c r="BL389" s="26">
        <f>-$BM$35*BK388*BM388</f>
        <v>-4.7226979281675175E-18</v>
      </c>
      <c r="BM389" s="25">
        <f>BM388+BN389*$BK$41</f>
        <v>6.6186889895736614E-17</v>
      </c>
      <c r="BN389" s="27">
        <f>$BM$35*BK388*BM388-$BM$36*BM388</f>
        <v>-5.4634494299659461E-17</v>
      </c>
      <c r="BO389" s="74"/>
      <c r="BP389" s="19">
        <f>BP388+$BK$41</f>
        <v>159.15999999999977</v>
      </c>
      <c r="BQ389" s="25">
        <f>BQ388+BR389*$BQ$41</f>
        <v>0.77489730722082339</v>
      </c>
      <c r="BR389" s="26">
        <f>-$BS$35*BQ388*BS388</f>
        <v>-5.6199772739588707E-4</v>
      </c>
      <c r="BS389" s="25">
        <f>BS388+BT389*$BQ$41</f>
        <v>1.2849855289163038E-2</v>
      </c>
      <c r="BT389" s="27">
        <f>$BS$35*BQ388*BS388-$BS$36*BS388</f>
        <v>-8.3319873909733569E-3</v>
      </c>
      <c r="BU389" s="100"/>
      <c r="BV389" s="19">
        <f>BV388+$BK$41</f>
        <v>159.15999999999977</v>
      </c>
      <c r="BW389" s="25">
        <f>BW388+BX389*$BQ$41</f>
        <v>0.77489730722082339</v>
      </c>
      <c r="BX389" s="26">
        <f>-$BS$35*BW388*BY388</f>
        <v>-5.6199772739588707E-4</v>
      </c>
      <c r="BY389" s="25">
        <f>BY388+BZ389*$BQ$41</f>
        <v>1.2849855289163038E-2</v>
      </c>
      <c r="BZ389" s="27">
        <f>$BS$35*BW388*BY388-$BS$36*BY388</f>
        <v>-8.3319873909733569E-3</v>
      </c>
      <c r="CA389" s="33"/>
      <c r="CB389" s="21">
        <f>CB388+$AA$41</f>
        <v>311.39999999999975</v>
      </c>
      <c r="CC389" s="64">
        <f>AC392</f>
        <v>5.7715345922207442E-27</v>
      </c>
      <c r="CD389" s="64">
        <f>AI392</f>
        <v>2.5593622517992053E-13</v>
      </c>
      <c r="CE389" s="64">
        <f>AO392</f>
        <v>1.8518670427164684E-8</v>
      </c>
      <c r="CF389" s="25">
        <f>AU392</f>
        <v>2.8734037600672885E-7</v>
      </c>
      <c r="CG389" s="63">
        <f>BA392</f>
        <v>3.8736071650355506E-5</v>
      </c>
      <c r="CH389" s="63">
        <f>BG392</f>
        <v>2.7240951981090021E-7</v>
      </c>
      <c r="CI389" s="63">
        <f>BM392</f>
        <v>2.5200428106906789E-17</v>
      </c>
      <c r="CJ389" s="63">
        <f>BS392</f>
        <v>1.064248455207915E-2</v>
      </c>
      <c r="CK389" s="64">
        <f>SUM(CC389:CJ389)</f>
        <v>1.0681798892551712E-2</v>
      </c>
      <c r="CL389" s="36"/>
    </row>
    <row r="390" spans="2:90" x14ac:dyDescent="0.65">
      <c r="B390" s="45">
        <v>44244</v>
      </c>
      <c r="C390" s="39">
        <f t="shared" si="94"/>
        <v>1250</v>
      </c>
      <c r="D390" s="47">
        <v>419015</v>
      </c>
      <c r="E390" s="52">
        <f t="shared" si="101"/>
        <v>5.4362562738508827E-2</v>
      </c>
      <c r="F390" s="39">
        <f t="shared" si="96"/>
        <v>60655</v>
      </c>
      <c r="G390" s="47">
        <v>7707786</v>
      </c>
      <c r="H390" s="47">
        <f t="shared" si="97"/>
        <v>87</v>
      </c>
      <c r="I390" s="47">
        <v>7102</v>
      </c>
      <c r="J390" s="53">
        <f t="shared" si="102"/>
        <v>1.6949273892342756E-2</v>
      </c>
      <c r="Y390" s="30"/>
      <c r="Z390" s="51">
        <f>Z389+$AA$41</f>
        <v>312.29999999999973</v>
      </c>
      <c r="AA390" s="25">
        <f>AA389+AB390*$AA$41</f>
        <v>18.138706446752369</v>
      </c>
      <c r="AB390" s="26">
        <f>-$AC$35*AA389*AC389</f>
        <v>-2.9236240178177067E-27</v>
      </c>
      <c r="AC390" s="25">
        <f>AC389+AD390*$AA$41</f>
        <v>8.7346679678811332E-27</v>
      </c>
      <c r="AD390" s="27">
        <f>$AC$35*AA389*AC389-$AC$36*AC389</f>
        <v>-2.2341841668402056E-27</v>
      </c>
      <c r="AE390" s="33"/>
      <c r="AF390" s="51">
        <f>AF389+$AG$41</f>
        <v>128.39000000000058</v>
      </c>
      <c r="AG390" s="80">
        <f>AG389+AH390*$AG$41</f>
        <v>6.9270656464366951</v>
      </c>
      <c r="AH390" s="26">
        <f>-$AI$35*AG389*AI389</f>
        <v>-5.4646947118219673E-14</v>
      </c>
      <c r="AI390" s="25">
        <f>AI389+AJ390*$AG$41</f>
        <v>3.3055377751612388E-13</v>
      </c>
      <c r="AJ390" s="27">
        <f>$AI$35*AG389*AI389-$AI$36*AI389</f>
        <v>-1.2191420931407643E-13</v>
      </c>
      <c r="AK390" s="30"/>
      <c r="AL390" s="51">
        <f>AL389+$AM$41</f>
        <v>173.5</v>
      </c>
      <c r="AM390" s="25">
        <f>AM389+AN390*$AM$41</f>
        <v>29.289001017516846</v>
      </c>
      <c r="AN390" s="26">
        <f>-$AO$35*AM389*AO389</f>
        <v>-1.2803159478049077E-8</v>
      </c>
      <c r="AO390" s="25">
        <f>AO389+AP390*$AM$41</f>
        <v>2.2186901816330812E-8</v>
      </c>
      <c r="AP390" s="27">
        <f>$AO$35*AM389*AO389-$AO$36*AO389</f>
        <v>-4.1964181436653716E-9</v>
      </c>
      <c r="AQ390" s="5"/>
      <c r="AR390" s="51">
        <f>AR389+$AS$41</f>
        <v>83.27999999999976</v>
      </c>
      <c r="AS390" s="25">
        <f>AS389+AT390*$AS$41</f>
        <v>3.0403685920577357</v>
      </c>
      <c r="AT390" s="26">
        <f>-$AU$35*AS389*AU389</f>
        <v>-3.0045628952303443E-8</v>
      </c>
      <c r="AU390" s="25">
        <f>AU389+AV390*$AS$41</f>
        <v>3.4624753800403689E-7</v>
      </c>
      <c r="AV390" s="27">
        <f>$AU$35*AS389*AU389-$AU$36*AU389</f>
        <v>-1.4099300801514929E-7</v>
      </c>
      <c r="AW390" s="30"/>
      <c r="AX390" s="19">
        <f>AX389+$AS$41</f>
        <v>83.27999999999976</v>
      </c>
      <c r="AY390" s="25">
        <f>AY389+AZ390*$AY$41</f>
        <v>1.3136853899681472E-3</v>
      </c>
      <c r="AZ390" s="26">
        <f>-$BA$35*AY389*BA389</f>
        <v>-4.5842878888726438E-9</v>
      </c>
      <c r="BA390" s="25">
        <f>BA389+BB390*$AY$41</f>
        <v>4.4978367413947542E-5</v>
      </c>
      <c r="BB390" s="27">
        <f>$BA$35*AY389*BA389-$BA$36*BA389</f>
        <v>-1.9382287368200587E-5</v>
      </c>
      <c r="BC390" s="36"/>
      <c r="BD390" s="19">
        <f>BD389+$BE$41</f>
        <v>69.400000000000446</v>
      </c>
      <c r="BE390" s="25">
        <f>BE389+BF390*$BE$41</f>
        <v>0.57330720430667792</v>
      </c>
      <c r="BF390" s="26">
        <f>-$BG$35*BE389*BG389</f>
        <v>-1.2537357519865141E-8</v>
      </c>
      <c r="BG390" s="25">
        <f>BG389+BH390*$BE$41</f>
        <v>3.548329919953832E-7</v>
      </c>
      <c r="BH390" s="27">
        <f>$BG$35*BE389*BG389-$BG$36*BG389</f>
        <v>-2.5069435319210802E-7</v>
      </c>
      <c r="BI390" s="74"/>
      <c r="BJ390" s="19">
        <f>BJ389+$BK$41</f>
        <v>159.61999999999978</v>
      </c>
      <c r="BK390" s="25">
        <f>BK389+BL390*$BK$41</f>
        <v>1.2027122100112557</v>
      </c>
      <c r="BL390" s="26">
        <f>-$BM$35*BK389*BM389</f>
        <v>-3.4229625666717404E-18</v>
      </c>
      <c r="BM390" s="25">
        <f>BM389+BN390*$BK$41</f>
        <v>4.7971572597580362E-17</v>
      </c>
      <c r="BN390" s="27">
        <f>$BM$35*BK389*BM389-$BM$36*BM389</f>
        <v>-3.9598515865557057E-17</v>
      </c>
      <c r="BO390" s="74"/>
      <c r="BP390" s="19">
        <f>BP389+$BK$41</f>
        <v>159.61999999999978</v>
      </c>
      <c r="BQ390" s="25">
        <f>BQ389+BR390*$BQ$41</f>
        <v>0.77484453343403614</v>
      </c>
      <c r="BR390" s="26">
        <f>-$BS$35*BQ389*BS389</f>
        <v>-5.2773786787273366E-4</v>
      </c>
      <c r="BS390" s="25">
        <f>BS389+BT390*$BQ$41</f>
        <v>1.2067388482154714E-2</v>
      </c>
      <c r="BT390" s="27">
        <f>$BS$35*BQ389*BS389-$BS$36*BS389</f>
        <v>-7.8246680700832412E-3</v>
      </c>
      <c r="BU390" s="100"/>
      <c r="BV390" s="19">
        <f>BV389+$BK$41</f>
        <v>159.61999999999978</v>
      </c>
      <c r="BW390" s="25">
        <f>BW389+BX390*$BQ$41</f>
        <v>0.77484453343403614</v>
      </c>
      <c r="BX390" s="26">
        <f>-$BS$35*BW389*BY389</f>
        <v>-5.2773786787273366E-4</v>
      </c>
      <c r="BY390" s="25">
        <f>BY389+BZ390*$BQ$41</f>
        <v>1.2067388482154714E-2</v>
      </c>
      <c r="BZ390" s="27">
        <f>$BS$35*BW389*BY389-$BS$36*BY389</f>
        <v>-7.8246680700832412E-3</v>
      </c>
      <c r="CA390" s="33"/>
      <c r="CB390" s="21">
        <f>CB389+$AA$41</f>
        <v>312.29999999999973</v>
      </c>
      <c r="CC390" s="64">
        <f>AC393</f>
        <v>4.6915219665415607E-27</v>
      </c>
      <c r="CD390" s="64">
        <f>AI393</f>
        <v>2.2520424786849422E-13</v>
      </c>
      <c r="CE390" s="64">
        <f>AO393</f>
        <v>1.6918675988650318E-8</v>
      </c>
      <c r="CF390" s="25">
        <f>AU393</f>
        <v>2.6175900825920567E-7</v>
      </c>
      <c r="CG390" s="63">
        <f>BA393</f>
        <v>3.5947733986456358E-5</v>
      </c>
      <c r="CH390" s="63">
        <f>BG393</f>
        <v>2.386829650978326E-7</v>
      </c>
      <c r="CI390" s="63">
        <f>BM393</f>
        <v>1.826500940480744E-17</v>
      </c>
      <c r="CJ390" s="63">
        <f>BS393</f>
        <v>9.9944228722291355E-3</v>
      </c>
      <c r="CK390" s="64">
        <f>SUM(CC390:CJ390)</f>
        <v>1.003088796709016E-2</v>
      </c>
      <c r="CL390" s="75">
        <f>P128</f>
        <v>44655</v>
      </c>
    </row>
    <row r="391" spans="2:90" x14ac:dyDescent="0.65">
      <c r="B391" s="45">
        <v>44245</v>
      </c>
      <c r="C391" s="39">
        <f t="shared" si="94"/>
        <v>1393</v>
      </c>
      <c r="D391" s="47">
        <v>420408</v>
      </c>
      <c r="E391" s="52">
        <f t="shared" si="101"/>
        <v>5.4105129259121316E-2</v>
      </c>
      <c r="F391" s="39">
        <f t="shared" si="96"/>
        <v>62420</v>
      </c>
      <c r="G391" s="47">
        <v>7770206</v>
      </c>
      <c r="H391" s="47">
        <f t="shared" si="97"/>
        <v>94</v>
      </c>
      <c r="I391" s="47">
        <v>7196</v>
      </c>
      <c r="J391" s="53">
        <f t="shared" si="102"/>
        <v>1.7116705676390554E-2</v>
      </c>
      <c r="Y391" s="30"/>
      <c r="Z391" s="51">
        <f>Z390+$AA$41</f>
        <v>313.1999999999997</v>
      </c>
      <c r="AA391" s="25">
        <f>AA390+AB391*$AA$41</f>
        <v>18.138706446752369</v>
      </c>
      <c r="AB391" s="26">
        <f>-$AC$35*AA390*AC390</f>
        <v>-2.3765336726887039E-27</v>
      </c>
      <c r="AC391" s="25">
        <f>AC390+AD391*$AA$41</f>
        <v>7.1001717111763169E-27</v>
      </c>
      <c r="AD391" s="27">
        <f>$AC$35*AA390*AC390-$AC$36*AC390</f>
        <v>-1.8161069518942397E-27</v>
      </c>
      <c r="AE391" s="33"/>
      <c r="AF391" s="51">
        <f>AF390+$AG$41</f>
        <v>128.76000000000059</v>
      </c>
      <c r="AG391" s="80">
        <f>AG390+AH391*$AG$41</f>
        <v>6.9270656464366773</v>
      </c>
      <c r="AH391" s="26">
        <f>-$AI$35*AG390*AI390</f>
        <v>-4.8085122047168229E-14</v>
      </c>
      <c r="AI391" s="25">
        <f>AI390+AJ391*$AG$41</f>
        <v>2.9086197076352221E-13</v>
      </c>
      <c r="AJ391" s="27">
        <f>$AI$35*AG390*AI390-$AI$36*AI390</f>
        <v>-1.0727515338540998E-13</v>
      </c>
      <c r="AK391" s="30"/>
      <c r="AL391" s="51">
        <f>AL390+$AM$41</f>
        <v>174</v>
      </c>
      <c r="AM391" s="25">
        <f>AM390+AN391*$AM$41</f>
        <v>29.289001011668354</v>
      </c>
      <c r="AN391" s="26">
        <f>-$AO$35*AM390*AO390</f>
        <v>-1.1696979417733072E-8</v>
      </c>
      <c r="AO391" s="25">
        <f>AO390+AP391*$AM$41</f>
        <v>2.0269975889481564E-8</v>
      </c>
      <c r="AP391" s="27">
        <f>$AO$35*AM390*AO390-$AO$36*AO390</f>
        <v>-3.8338518536984946E-9</v>
      </c>
      <c r="AQ391" s="5"/>
      <c r="AR391" s="51">
        <f>AR390+$AS$41</f>
        <v>83.519999999999754</v>
      </c>
      <c r="AS391" s="25">
        <f>AS390+AT391*$AS$41</f>
        <v>3.0403685854887619</v>
      </c>
      <c r="AT391" s="26">
        <f>-$AU$35*AS390*AU390</f>
        <v>-2.7370723630244564E-8</v>
      </c>
      <c r="AU391" s="25">
        <f>AU390+AV391*$AS$41</f>
        <v>3.1542177757085959E-7</v>
      </c>
      <c r="AV391" s="27">
        <f>$AU$35*AS390*AU390-$AU$36*AU390</f>
        <v>-1.2844066847157203E-7</v>
      </c>
      <c r="AW391" s="30"/>
      <c r="AX391" s="19">
        <f>AX390+$AS$41</f>
        <v>83.519999999999754</v>
      </c>
      <c r="AY391" s="25">
        <f>AY390+AZ391*$AY$41</f>
        <v>1.3136846241951303E-3</v>
      </c>
      <c r="AZ391" s="26">
        <f>-$BA$35*AY390*BA390</f>
        <v>-4.2542945378152044E-9</v>
      </c>
      <c r="BA391" s="25">
        <f>BA390+BB391*$AY$41</f>
        <v>4.1740690733160126E-5</v>
      </c>
      <c r="BB391" s="27">
        <f>$BA$35*AY390*BA390-$BA$36*BA390</f>
        <v>-1.7987092671041203E-5</v>
      </c>
      <c r="BC391" s="36"/>
      <c r="BD391" s="19">
        <f>BD390+$BE$41</f>
        <v>69.600000000000449</v>
      </c>
      <c r="BE391" s="25">
        <f>BE390+BF391*$BE$41</f>
        <v>0.57330720210965214</v>
      </c>
      <c r="BF391" s="26">
        <f>-$BG$35*BE390*BG390</f>
        <v>-1.0985128774378936E-8</v>
      </c>
      <c r="BG391" s="25">
        <f>BG390+BH391*$BE$41</f>
        <v>3.1090172879085918E-7</v>
      </c>
      <c r="BH391" s="27">
        <f>$BG$35*BE390*BG390-$BG$36*BG390</f>
        <v>-2.1965631602262015E-7</v>
      </c>
      <c r="BI391" s="74"/>
      <c r="BJ391" s="19">
        <f>BJ390+$BK$41</f>
        <v>160.07999999999979</v>
      </c>
      <c r="BK391" s="25">
        <f>BK390+BL391*$BK$41</f>
        <v>1.2027122100112557</v>
      </c>
      <c r="BL391" s="26">
        <f>-$BM$35*BK390*BM390</f>
        <v>-2.4809278321517046E-18</v>
      </c>
      <c r="BM391" s="25">
        <f>BM390+BN391*$BK$41</f>
        <v>3.476929919369362E-17</v>
      </c>
      <c r="BN391" s="27">
        <f>$BM$35*BK390*BM390-$BM$36*BM390</f>
        <v>-2.870059435627553E-17</v>
      </c>
      <c r="BO391" s="74"/>
      <c r="BP391" s="19">
        <f>BP390+$BK$41</f>
        <v>160.07999999999979</v>
      </c>
      <c r="BQ391" s="25">
        <f>BQ390+BR391*$BQ$41</f>
        <v>0.77479497657904561</v>
      </c>
      <c r="BR391" s="26">
        <f>-$BS$35*BQ390*BS390</f>
        <v>-4.9556854990578882E-4</v>
      </c>
      <c r="BS391" s="25">
        <f>BS390+BT391*$BQ$41</f>
        <v>1.1332565085805235E-2</v>
      </c>
      <c r="BT391" s="27">
        <f>$BS$35*BQ390*BS390-$BS$36*BS390</f>
        <v>-7.3482339634947753E-3</v>
      </c>
      <c r="BU391" s="100"/>
      <c r="BV391" s="19">
        <f>BV390+$BK$41</f>
        <v>160.07999999999979</v>
      </c>
      <c r="BW391" s="25">
        <f>BW390+BX391*$BQ$41</f>
        <v>0.77479497657904561</v>
      </c>
      <c r="BX391" s="26">
        <f>-$BS$35*BW390*BY390</f>
        <v>-4.9556854990578882E-4</v>
      </c>
      <c r="BY391" s="25">
        <f>BY390+BZ391*$BQ$41</f>
        <v>1.1332565085805235E-2</v>
      </c>
      <c r="BZ391" s="27">
        <f>$BS$35*BW390*BY390-$BS$36*BY390</f>
        <v>-7.3482339634947753E-3</v>
      </c>
      <c r="CA391" s="33"/>
      <c r="CB391" s="21">
        <f>CB390+$AA$41</f>
        <v>313.1999999999997</v>
      </c>
      <c r="CC391" s="64">
        <f>AC394</f>
        <v>3.8136093634800414E-27</v>
      </c>
      <c r="CD391" s="64">
        <f>AI394</f>
        <v>1.9816246497486115E-13</v>
      </c>
      <c r="CE391" s="64">
        <f>AO394</f>
        <v>1.5456919454394823E-8</v>
      </c>
      <c r="CF391" s="25">
        <f>AU394</f>
        <v>2.3845510107037599E-7</v>
      </c>
      <c r="CG391" s="63">
        <f>BA394</f>
        <v>3.3360109161644119E-5</v>
      </c>
      <c r="CH391" s="63">
        <f>BG394</f>
        <v>2.0913203718524812E-7</v>
      </c>
      <c r="CI391" s="63">
        <f>BM394</f>
        <v>1.3238289728350692E-17</v>
      </c>
      <c r="CJ391" s="63">
        <f>BS394</f>
        <v>9.3858218374594377E-3</v>
      </c>
      <c r="CK391" s="64">
        <f>SUM(CC391:CJ391)</f>
        <v>9.4196449908769669E-3</v>
      </c>
      <c r="CL391" s="36"/>
    </row>
    <row r="392" spans="2:90" x14ac:dyDescent="0.65">
      <c r="B392" s="45">
        <v>44246</v>
      </c>
      <c r="C392" s="39">
        <f t="shared" si="94"/>
        <v>1559</v>
      </c>
      <c r="D392" s="47">
        <v>421967</v>
      </c>
      <c r="E392" s="52">
        <f t="shared" si="101"/>
        <v>5.3919906831381439E-2</v>
      </c>
      <c r="F392" s="39">
        <f t="shared" si="96"/>
        <v>55605</v>
      </c>
      <c r="G392" s="47">
        <v>7825811</v>
      </c>
      <c r="H392" s="47">
        <f t="shared" si="97"/>
        <v>78</v>
      </c>
      <c r="I392" s="47">
        <v>7274</v>
      </c>
      <c r="J392" s="53">
        <f t="shared" si="102"/>
        <v>1.7238314844525756E-2</v>
      </c>
      <c r="Y392" s="30"/>
      <c r="Z392" s="51">
        <f>Z391+$AA$41</f>
        <v>314.09999999999968</v>
      </c>
      <c r="AA392" s="25">
        <f>AA391+AB392*$AA$41</f>
        <v>18.138706446752369</v>
      </c>
      <c r="AB392" s="26">
        <f>-$AC$35*AA391*AC391</f>
        <v>-1.9318189558584398E-27</v>
      </c>
      <c r="AC392" s="25">
        <f>AC391+AD392*$AA$41</f>
        <v>5.7715345922207442E-27</v>
      </c>
      <c r="AD392" s="27">
        <f>$AC$35*AA391*AC391-$AC$36*AC391</f>
        <v>-1.4762634655061921E-27</v>
      </c>
      <c r="AE392" s="33"/>
      <c r="AF392" s="51">
        <f>AF391+$AG$41</f>
        <v>129.13000000000059</v>
      </c>
      <c r="AG392" s="80">
        <f>AG391+AH392*$AG$41</f>
        <v>6.9270656464366613</v>
      </c>
      <c r="AH392" s="26">
        <f>-$AI$35*AG391*AI391</f>
        <v>-4.2311219276148143E-14</v>
      </c>
      <c r="AI392" s="25">
        <f>AI391+AJ392*$AG$41</f>
        <v>2.5593622517992053E-13</v>
      </c>
      <c r="AJ392" s="27">
        <f>$AI$35*AG391*AI391-$AI$36*AI391</f>
        <v>-9.4393906982707297E-14</v>
      </c>
      <c r="AK392" s="30"/>
      <c r="AL392" s="51">
        <f>AL391+$AM$41</f>
        <v>174.5</v>
      </c>
      <c r="AM392" s="25">
        <f>AM391+AN392*$AM$41</f>
        <v>29.289001006325169</v>
      </c>
      <c r="AN392" s="26">
        <f>-$AO$35*AM391*AO391</f>
        <v>-1.0686372198003335E-8</v>
      </c>
      <c r="AO392" s="25">
        <f>AO391+AP392*$AM$41</f>
        <v>1.8518670427164684E-8</v>
      </c>
      <c r="AP392" s="27">
        <f>$AO$35*AM391*AO391-$AO$36*AO391</f>
        <v>-3.5026109246337596E-9</v>
      </c>
      <c r="AQ392" s="5"/>
      <c r="AR392" s="51">
        <f>AR391+$AS$41</f>
        <v>83.759999999999749</v>
      </c>
      <c r="AS392" s="25">
        <f>AS391+AT392*$AS$41</f>
        <v>3.0403685795046114</v>
      </c>
      <c r="AT392" s="26">
        <f>-$AU$35*AS391*AU391</f>
        <v>-2.4933960056342094E-8</v>
      </c>
      <c r="AU392" s="25">
        <f>AU391+AV392*$AS$41</f>
        <v>2.8734037600672885E-7</v>
      </c>
      <c r="AV392" s="27">
        <f>$AU$35*AS391*AU391-$AU$36*AU391</f>
        <v>-1.1700583985054471E-7</v>
      </c>
      <c r="AW392" s="30"/>
      <c r="AX392" s="19">
        <f>AX391+$AS$41</f>
        <v>83.759999999999749</v>
      </c>
      <c r="AY392" s="25">
        <f>AY391+AZ392*$AY$41</f>
        <v>1.3136839135451475E-3</v>
      </c>
      <c r="AZ392" s="26">
        <f>-$BA$35*AY391*BA391</f>
        <v>-3.9480554605994364E-9</v>
      </c>
      <c r="BA392" s="25">
        <f>BA391+BB392*$AY$41</f>
        <v>3.8736071650355506E-5</v>
      </c>
      <c r="BB392" s="27">
        <f>$BA$35*AY391*BA391-$BA$36*BA391</f>
        <v>-1.6692328237803452E-5</v>
      </c>
      <c r="BC392" s="36"/>
      <c r="BD392" s="19">
        <f>BD391+$BE$41</f>
        <v>69.800000000000452</v>
      </c>
      <c r="BE392" s="25">
        <f>BE391+BF392*$BE$41</f>
        <v>0.57330720018463632</v>
      </c>
      <c r="BF392" s="26">
        <f>-$BG$35*BE391*BG391</f>
        <v>-9.6250788142636333E-9</v>
      </c>
      <c r="BG392" s="25">
        <f>BG391+BH392*$BE$41</f>
        <v>2.7240951981090021E-7</v>
      </c>
      <c r="BH392" s="27">
        <f>$BG$35*BE391*BG391-$BG$36*BG391</f>
        <v>-1.9246104489979486E-7</v>
      </c>
      <c r="BI392" s="74"/>
      <c r="BJ392" s="19">
        <f>BJ391+$BK$41</f>
        <v>160.53999999999979</v>
      </c>
      <c r="BK392" s="25">
        <f>BK391+BL392*$BK$41</f>
        <v>1.2027122100112557</v>
      </c>
      <c r="BL392" s="26">
        <f>-$BM$35*BK391*BM391</f>
        <v>-1.7981508089729625E-18</v>
      </c>
      <c r="BM392" s="25">
        <f>BM391+BN392*$BK$41</f>
        <v>2.5200428106906789E-17</v>
      </c>
      <c r="BN392" s="27">
        <f>$BM$35*BK391*BM391-$BM$36*BM391</f>
        <v>-2.0801893666927891E-17</v>
      </c>
      <c r="BO392" s="74"/>
      <c r="BP392" s="19">
        <f>BP391+$BK$41</f>
        <v>160.53999999999979</v>
      </c>
      <c r="BQ392" s="25">
        <f>BQ391+BR392*$BQ$41</f>
        <v>0.77474844038219437</v>
      </c>
      <c r="BR392" s="26">
        <f>-$BS$35*BQ391*BS391</f>
        <v>-4.6536196851255983E-4</v>
      </c>
      <c r="BS392" s="25">
        <f>BS391+BT392*$BQ$41</f>
        <v>1.064248455207915E-2</v>
      </c>
      <c r="BT392" s="27">
        <f>$BS$35*BQ391*BS391-$BS$36*BS391</f>
        <v>-6.9008053372608428E-3</v>
      </c>
      <c r="BU392" s="100"/>
      <c r="BV392" s="19">
        <f>BV391+$BK$41</f>
        <v>160.53999999999979</v>
      </c>
      <c r="BW392" s="25">
        <f>BW391+BX392*$BQ$41</f>
        <v>0.77474844038219437</v>
      </c>
      <c r="BX392" s="26">
        <f>-$BS$35*BW391*BY391</f>
        <v>-4.6536196851255983E-4</v>
      </c>
      <c r="BY392" s="25">
        <f>BY391+BZ392*$BQ$41</f>
        <v>1.064248455207915E-2</v>
      </c>
      <c r="BZ392" s="27">
        <f>$BS$35*BW391*BY391-$BS$36*BY391</f>
        <v>-6.9008053372608428E-3</v>
      </c>
      <c r="CA392" s="33"/>
      <c r="CB392" s="21">
        <f>CB391+$AA$41</f>
        <v>314.09999999999968</v>
      </c>
      <c r="CC392" s="64">
        <f>AC395</f>
        <v>3.0999783185377972E-27</v>
      </c>
      <c r="CD392" s="64">
        <f>AI395</f>
        <v>1.7436777013124298E-13</v>
      </c>
      <c r="CE392" s="64">
        <f>AO395</f>
        <v>1.4121457209147256E-8</v>
      </c>
      <c r="CF392" s="25">
        <f>AU395</f>
        <v>2.1722589645603651E-7</v>
      </c>
      <c r="CG392" s="63">
        <f>BA395</f>
        <v>3.0958749268774335E-5</v>
      </c>
      <c r="CH392" s="63">
        <f>BG395</f>
        <v>1.8323975889326026E-7</v>
      </c>
      <c r="CI392" s="63">
        <f>BM395</f>
        <v>9.5949753458998037E-18</v>
      </c>
      <c r="CJ392" s="63">
        <f>BS395</f>
        <v>8.8142789522316165E-3</v>
      </c>
      <c r="CK392" s="64">
        <f>SUM(CC392:CJ392)</f>
        <v>8.8456522887873264E-3</v>
      </c>
      <c r="CL392" s="36"/>
    </row>
    <row r="393" spans="2:90" x14ac:dyDescent="0.65">
      <c r="B393" s="45">
        <v>44247</v>
      </c>
      <c r="C393" s="39">
        <f t="shared" si="94"/>
        <v>1344</v>
      </c>
      <c r="D393" s="47">
        <v>423311</v>
      </c>
      <c r="E393" s="52">
        <f t="shared" si="101"/>
        <v>5.3570637624618417E-2</v>
      </c>
      <c r="F393" s="39">
        <f t="shared" si="96"/>
        <v>76111</v>
      </c>
      <c r="G393" s="47">
        <v>7901922</v>
      </c>
      <c r="H393" s="47">
        <f t="shared" si="97"/>
        <v>59</v>
      </c>
      <c r="I393" s="47">
        <v>7333</v>
      </c>
      <c r="J393" s="53">
        <f t="shared" si="102"/>
        <v>1.7322961132595183E-2</v>
      </c>
      <c r="Y393" s="30"/>
      <c r="Z393" s="51">
        <f>Z392+$AA$41</f>
        <v>314.99999999999966</v>
      </c>
      <c r="AA393" s="25">
        <f>AA392+AB393*$AA$41</f>
        <v>18.138706446752369</v>
      </c>
      <c r="AB393" s="26">
        <f>-$AC$35*AA392*AC392</f>
        <v>-1.5703225757335307E-27</v>
      </c>
      <c r="AC393" s="25">
        <f>AC392+AD393*$AA$41</f>
        <v>4.6915219665415607E-27</v>
      </c>
      <c r="AD393" s="27">
        <f>$AC$35*AA392*AC392-$AC$36*AC392</f>
        <v>-1.2000140285324263E-27</v>
      </c>
      <c r="AE393" s="33"/>
      <c r="AF393" s="51">
        <f>AF392+$AG$41</f>
        <v>129.5000000000006</v>
      </c>
      <c r="AG393" s="80">
        <f>AG392+AH393*$AG$41</f>
        <v>6.9270656464366471</v>
      </c>
      <c r="AH393" s="26">
        <f>-$AI$35*AG392*AI392</f>
        <v>-3.723062769557261E-14</v>
      </c>
      <c r="AI393" s="25">
        <f>AI392+AJ393*$AG$41</f>
        <v>2.2520424786849422E-13</v>
      </c>
      <c r="AJ393" s="27">
        <f>$AI$35*AG392*AI392-$AI$36*AI392</f>
        <v>-8.3059398138990018E-14</v>
      </c>
      <c r="AK393" s="30"/>
      <c r="AL393" s="51">
        <f>AL392+$AM$41</f>
        <v>175</v>
      </c>
      <c r="AM393" s="25">
        <f>AM392+AN393*$AM$41</f>
        <v>29.28900100144363</v>
      </c>
      <c r="AN393" s="26">
        <f>-$AO$35*AM392*AO392</f>
        <v>-9.7630804219865503E-9</v>
      </c>
      <c r="AO393" s="25">
        <f>AO392+AP393*$AM$41</f>
        <v>1.6918675988650318E-8</v>
      </c>
      <c r="AP393" s="27">
        <f>$AO$35*AM392*AO392-$AO$36*AO392</f>
        <v>-3.1999888770287282E-9</v>
      </c>
      <c r="AQ393" s="5"/>
      <c r="AR393" s="51">
        <f>AR392+$AS$41</f>
        <v>83.999999999999744</v>
      </c>
      <c r="AS393" s="25">
        <f>AS392+AT393*$AS$41</f>
        <v>3.0403685740532187</v>
      </c>
      <c r="AT393" s="26">
        <f>-$AU$35*AS392*AU392</f>
        <v>-2.2714136921681373E-8</v>
      </c>
      <c r="AU393" s="25">
        <f>AU392+AV393*$AS$41</f>
        <v>2.6175900825920567E-7</v>
      </c>
      <c r="AV393" s="27">
        <f>$AU$35*AS392*AU392-$AU$36*AU392</f>
        <v>-1.0658903228134661E-7</v>
      </c>
      <c r="AW393" s="30"/>
      <c r="AX393" s="19">
        <f>AX392+$AS$41</f>
        <v>83.999999999999744</v>
      </c>
      <c r="AY393" s="25">
        <f>AY392+AZ393*$AY$41</f>
        <v>1.3136832540502209E-3</v>
      </c>
      <c r="AZ393" s="26">
        <f>-$BA$35*AY392*BA392</f>
        <v>-3.6638607024723064E-9</v>
      </c>
      <c r="BA393" s="25">
        <f>BA392+BB393*$AY$41</f>
        <v>3.5947733986456358E-5</v>
      </c>
      <c r="BB393" s="27">
        <f>$BA$35*AY392*BA392-$BA$36*BA392</f>
        <v>-1.549076479943973E-5</v>
      </c>
      <c r="BC393" s="36"/>
      <c r="BD393" s="19">
        <f>BD392+$BE$41</f>
        <v>70.000000000000455</v>
      </c>
      <c r="BE393" s="25">
        <f>BE392+BF393*$BE$41</f>
        <v>0.57330719849795342</v>
      </c>
      <c r="BF393" s="26">
        <f>-$BG$35*BE392*BG392</f>
        <v>-8.4334143117471342E-9</v>
      </c>
      <c r="BG393" s="25">
        <f>BG392+BH393*$BE$41</f>
        <v>2.386829650978326E-7</v>
      </c>
      <c r="BH393" s="27">
        <f>$BG$35*BE392*BG392-$BG$36*BG392</f>
        <v>-1.68632773565338E-7</v>
      </c>
      <c r="BI393" s="74"/>
      <c r="BJ393" s="19">
        <f>BJ392+$BK$41</f>
        <v>160.9999999999998</v>
      </c>
      <c r="BK393" s="25">
        <f>BK392+BL393*$BK$41</f>
        <v>1.2027122100112557</v>
      </c>
      <c r="BL393" s="26">
        <f>-$BM$35*BK392*BM392</f>
        <v>-1.3032810910125681E-18</v>
      </c>
      <c r="BM393" s="25">
        <f>BM392+BN393*$BK$41</f>
        <v>1.826500940480744E-17</v>
      </c>
      <c r="BN393" s="27">
        <f>$BM$35*BK392*BM392-$BM$36*BM392</f>
        <v>-1.5076997178476847E-17</v>
      </c>
      <c r="BO393" s="74"/>
      <c r="BP393" s="19">
        <f>BP392+$BK$41</f>
        <v>160.9999999999998</v>
      </c>
      <c r="BQ393" s="25">
        <f>BQ392+BR393*$BQ$41</f>
        <v>0.77470474056615923</v>
      </c>
      <c r="BR393" s="26">
        <f>-$BS$35*BQ392*BS392</f>
        <v>-4.3699816035129064E-4</v>
      </c>
      <c r="BS393" s="25">
        <f>BS392+BT393*$BQ$41</f>
        <v>9.9944228722291355E-3</v>
      </c>
      <c r="BT393" s="27">
        <f>$BS$35*BQ392*BS392-$BS$36*BS392</f>
        <v>-6.4806167985001573E-3</v>
      </c>
      <c r="BU393" s="100"/>
      <c r="BV393" s="19">
        <f>BV392+$BK$41</f>
        <v>160.9999999999998</v>
      </c>
      <c r="BW393" s="25">
        <f>BW392+BX393*$BQ$41</f>
        <v>0.77470474056615923</v>
      </c>
      <c r="BX393" s="26">
        <f>-$BS$35*BW392*BY392</f>
        <v>-4.3699816035129064E-4</v>
      </c>
      <c r="BY393" s="25">
        <f>BY392+BZ393*$BQ$41</f>
        <v>9.9944228722291355E-3</v>
      </c>
      <c r="BZ393" s="27">
        <f>$BS$35*BW392*BY392-$BS$36*BY392</f>
        <v>-6.4806167985001573E-3</v>
      </c>
      <c r="CA393" s="33"/>
      <c r="CB393" s="21">
        <f>CB392+$AA$41</f>
        <v>314.99999999999966</v>
      </c>
      <c r="CC393" s="64">
        <f>AC396</f>
        <v>2.5198872405313993E-27</v>
      </c>
      <c r="CD393" s="64">
        <f>AI396</f>
        <v>1.5343026372022094E-13</v>
      </c>
      <c r="CE393" s="64">
        <f>AO396</f>
        <v>1.290137755392609E-8</v>
      </c>
      <c r="CF393" s="25">
        <f>AU396</f>
        <v>1.9788668758962711E-7</v>
      </c>
      <c r="CG393" s="63">
        <f>BA396</f>
        <v>2.8730246404025772E-5</v>
      </c>
      <c r="CH393" s="63">
        <f>BG396</f>
        <v>1.6055315909815417E-7</v>
      </c>
      <c r="CI393" s="63">
        <f>BM396</f>
        <v>6.9543387988604567E-18</v>
      </c>
      <c r="CJ393" s="63">
        <f>BS396</f>
        <v>8.2775379606287655E-3</v>
      </c>
      <c r="CK393" s="64">
        <f>SUM(CC393:CJ393)</f>
        <v>8.3066395484104709E-3</v>
      </c>
      <c r="CL393" s="75">
        <f>P129</f>
        <v>44662</v>
      </c>
    </row>
    <row r="394" spans="2:90" x14ac:dyDescent="0.65">
      <c r="B394" s="45">
        <v>44248</v>
      </c>
      <c r="C394" s="39">
        <f t="shared" si="94"/>
        <v>1196</v>
      </c>
      <c r="D394" s="47">
        <v>424507</v>
      </c>
      <c r="E394" s="52">
        <f t="shared" si="101"/>
        <v>5.3495599382158067E-2</v>
      </c>
      <c r="F394" s="39">
        <f t="shared" si="96"/>
        <v>33441</v>
      </c>
      <c r="G394" s="47">
        <v>7935363</v>
      </c>
      <c r="H394" s="47">
        <f t="shared" si="97"/>
        <v>84</v>
      </c>
      <c r="I394" s="47">
        <v>7417</v>
      </c>
      <c r="J394" s="53">
        <f t="shared" si="102"/>
        <v>1.7472032263307791E-2</v>
      </c>
      <c r="Y394" s="30"/>
      <c r="Z394" s="51">
        <f>Z393+$AA$41</f>
        <v>315.89999999999964</v>
      </c>
      <c r="AA394" s="25">
        <f>AA393+AB394*$AA$41</f>
        <v>18.138706446752369</v>
      </c>
      <c r="AB394" s="26">
        <f>-$AC$35*AA393*AC393</f>
        <v>-1.2764720960938164E-27</v>
      </c>
      <c r="AC394" s="25">
        <f>AC393+AD394*$AA$41</f>
        <v>3.8136093634800414E-27</v>
      </c>
      <c r="AD394" s="27">
        <f>$AC$35*AA393*AC393-$AC$36*AC393</f>
        <v>-9.7545844784613261E-28</v>
      </c>
      <c r="AE394" s="33"/>
      <c r="AF394" s="51">
        <f>AF393+$AG$41</f>
        <v>129.8700000000006</v>
      </c>
      <c r="AG394" s="80">
        <f>AG393+AH394*$AG$41</f>
        <v>6.9270656464366347</v>
      </c>
      <c r="AH394" s="26">
        <f>-$AI$35*AG393*AI393</f>
        <v>-3.2760096785670448E-14</v>
      </c>
      <c r="AI394" s="25">
        <f>AI393+AJ394*$AG$41</f>
        <v>1.9816246497486115E-13</v>
      </c>
      <c r="AJ394" s="27">
        <f>$AI$35*AG393*AI393-$AI$36*AI393</f>
        <v>-7.3085899712521833E-14</v>
      </c>
      <c r="AK394" s="30"/>
      <c r="AL394" s="51">
        <f>AL393+$AM$41</f>
        <v>175.5</v>
      </c>
      <c r="AM394" s="25">
        <f>AM393+AN394*$AM$41</f>
        <v>29.289000996983852</v>
      </c>
      <c r="AN394" s="26">
        <f>-$AO$35*AM393*AO393</f>
        <v>-8.9195601235442306E-9</v>
      </c>
      <c r="AO394" s="25">
        <f>AO393+AP394*$AM$41</f>
        <v>1.5456919454394823E-8</v>
      </c>
      <c r="AP394" s="27">
        <f>$AO$35*AM393*AO393-$AO$36*AO393</f>
        <v>-2.9235130685109916E-9</v>
      </c>
      <c r="AQ394" s="5"/>
      <c r="AR394" s="51">
        <f>AR393+$AS$41</f>
        <v>84.239999999999739</v>
      </c>
      <c r="AS394" s="25">
        <f>AS393+AT394*$AS$41</f>
        <v>3.0403685690871529</v>
      </c>
      <c r="AT394" s="26">
        <f>-$AU$35*AS393*AU393</f>
        <v>-2.0691940429852272E-8</v>
      </c>
      <c r="AU394" s="25">
        <f>AU393+AV394*$AS$41</f>
        <v>2.3845510107037599E-7</v>
      </c>
      <c r="AV394" s="27">
        <f>$AU$35*AS393*AU393-$AU$36*AU393</f>
        <v>-9.7099613286790283E-8</v>
      </c>
      <c r="AW394" s="30"/>
      <c r="AX394" s="19">
        <f>AX393+$AS$41</f>
        <v>84.239999999999739</v>
      </c>
      <c r="AY394" s="25">
        <f>AY393+AZ394*$AY$41</f>
        <v>1.3136826420280083E-3</v>
      </c>
      <c r="AZ394" s="26">
        <f>-$BA$35*AY393*BA393</f>
        <v>-3.4001234034522986E-9</v>
      </c>
      <c r="BA394" s="25">
        <f>BA393+BB394*$AY$41</f>
        <v>3.3360109161644119E-5</v>
      </c>
      <c r="BB394" s="27">
        <f>$BA$35*AY393*BA393-$BA$36*BA393</f>
        <v>-1.4375693471179092E-5</v>
      </c>
      <c r="BC394" s="36"/>
      <c r="BD394" s="19">
        <f>BD393+$BE$41</f>
        <v>70.200000000000458</v>
      </c>
      <c r="BE394" s="25">
        <f>BE393+BF394*$BE$41</f>
        <v>0.57330719702009592</v>
      </c>
      <c r="BF394" s="26">
        <f>-$BG$35*BE393*BG393</f>
        <v>-7.3892877506688532E-9</v>
      </c>
      <c r="BG394" s="25">
        <f>BG393+BH394*$BE$41</f>
        <v>2.0913203718524812E-7</v>
      </c>
      <c r="BH394" s="27">
        <f>$BG$35*BE393*BG393-$BG$36*BG393</f>
        <v>-1.4775463956292232E-7</v>
      </c>
      <c r="BI394" s="74"/>
      <c r="BJ394" s="19">
        <f>BJ393+$BK$41</f>
        <v>161.45999999999981</v>
      </c>
      <c r="BK394" s="25">
        <f>BK393+BL394*$BK$41</f>
        <v>1.2027122100112557</v>
      </c>
      <c r="BL394" s="26">
        <f>-$BM$35*BK393*BM393</f>
        <v>-9.4460464256668996E-19</v>
      </c>
      <c r="BM394" s="25">
        <f>BM393+BN394*$BK$41</f>
        <v>1.3238289728350692E-17</v>
      </c>
      <c r="BN394" s="27">
        <f>$BM$35*BK393*BM393-$BM$36*BM393</f>
        <v>-1.0927651470558146E-17</v>
      </c>
      <c r="BO394" s="74"/>
      <c r="BP394" s="19">
        <f>BP393+$BK$41</f>
        <v>161.45999999999981</v>
      </c>
      <c r="BQ394" s="25">
        <f>BQ393+BR394*$BQ$41</f>
        <v>0.77466370411423402</v>
      </c>
      <c r="BR394" s="26">
        <f>-$BS$35*BQ393*BS393</f>
        <v>-4.1036451925195429E-4</v>
      </c>
      <c r="BS394" s="25">
        <f>BS393+BT394*$BQ$41</f>
        <v>9.3858218374594377E-3</v>
      </c>
      <c r="BT394" s="27">
        <f>$BS$35*BQ393*BS393-$BS$36*BS393</f>
        <v>-6.0860103476969834E-3</v>
      </c>
      <c r="BU394" s="100"/>
      <c r="BV394" s="19">
        <f>BV393+$BK$41</f>
        <v>161.45999999999981</v>
      </c>
      <c r="BW394" s="25">
        <f>BW393+BX394*$BQ$41</f>
        <v>0.77466370411423402</v>
      </c>
      <c r="BX394" s="26">
        <f>-$BS$35*BW393*BY393</f>
        <v>-4.1036451925195429E-4</v>
      </c>
      <c r="BY394" s="25">
        <f>BY393+BZ394*$BQ$41</f>
        <v>9.3858218374594377E-3</v>
      </c>
      <c r="BZ394" s="27">
        <f>$BS$35*BW393*BY393-$BS$36*BY393</f>
        <v>-6.0860103476969834E-3</v>
      </c>
      <c r="CA394" s="33"/>
      <c r="CB394" s="21">
        <f>CB393+$AA$41</f>
        <v>315.89999999999964</v>
      </c>
      <c r="CC394" s="64">
        <f>AC397</f>
        <v>2.0483471342431998E-27</v>
      </c>
      <c r="CD394" s="64">
        <f>AI397</f>
        <v>1.3500686398373872E-13</v>
      </c>
      <c r="CE394" s="64">
        <f>AO397</f>
        <v>1.1786711549501299E-8</v>
      </c>
      <c r="CF394" s="25">
        <f>AU397</f>
        <v>1.8026921174204706E-7</v>
      </c>
      <c r="CG394" s="63">
        <f>BA397</f>
        <v>2.6662157804369171E-5</v>
      </c>
      <c r="CH394" s="63">
        <f>BG397</f>
        <v>1.406753482526266E-7</v>
      </c>
      <c r="CI394" s="63">
        <f>BM397</f>
        <v>5.0404327667191615E-18</v>
      </c>
      <c r="CJ394" s="63">
        <f>BS397</f>
        <v>7.7734799485859821E-3</v>
      </c>
      <c r="CK394" s="64">
        <f>SUM(CC394:CJ394)</f>
        <v>7.8004748377969073E-3</v>
      </c>
      <c r="CL394" s="36"/>
    </row>
    <row r="395" spans="2:90" x14ac:dyDescent="0.65">
      <c r="B395" s="45">
        <v>44249</v>
      </c>
      <c r="C395" s="39">
        <f t="shared" si="94"/>
        <v>1090</v>
      </c>
      <c r="D395" s="47">
        <v>425597</v>
      </c>
      <c r="E395" s="52">
        <f t="shared" si="101"/>
        <v>5.3523596640012418E-2</v>
      </c>
      <c r="F395" s="39">
        <f t="shared" si="96"/>
        <v>16214</v>
      </c>
      <c r="G395" s="47">
        <v>7951577</v>
      </c>
      <c r="H395" s="47">
        <f t="shared" si="97"/>
        <v>57</v>
      </c>
      <c r="I395" s="47">
        <v>7474</v>
      </c>
      <c r="J395" s="53">
        <f t="shared" si="102"/>
        <v>1.7561214012316816E-2</v>
      </c>
      <c r="Y395" s="30"/>
      <c r="Z395" s="51">
        <f>Z394+$AA$41</f>
        <v>316.79999999999961</v>
      </c>
      <c r="AA395" s="25">
        <f>AA394+AB395*$AA$41</f>
        <v>18.138706446752369</v>
      </c>
      <c r="AB395" s="26">
        <f>-$AC$35*AA394*AC394</f>
        <v>-1.0376091112012594E-27</v>
      </c>
      <c r="AC395" s="25">
        <f>AC394+AD395*$AA$41</f>
        <v>3.0999783185377972E-27</v>
      </c>
      <c r="AD395" s="27">
        <f>$AC$35*AA394*AC394-$AC$36*AC394</f>
        <v>-7.9292338326916032E-28</v>
      </c>
      <c r="AE395" s="33"/>
      <c r="AF395" s="51">
        <f>AF394+$AG$41</f>
        <v>130.24000000000061</v>
      </c>
      <c r="AG395" s="80">
        <f>AG394+AH395*$AG$41</f>
        <v>6.927065646436624</v>
      </c>
      <c r="AH395" s="26">
        <f>-$AI$35*AG394*AI394</f>
        <v>-2.8826372474351837E-14</v>
      </c>
      <c r="AI395" s="25">
        <f>AI394+AJ395*$AG$41</f>
        <v>1.7436777013124298E-13</v>
      </c>
      <c r="AJ395" s="27">
        <f>$AI$35*AG394*AI394-$AI$36*AI394</f>
        <v>-6.4309986063832903E-14</v>
      </c>
      <c r="AK395" s="30"/>
      <c r="AL395" s="51">
        <f>AL394+$AM$41</f>
        <v>176</v>
      </c>
      <c r="AM395" s="25">
        <f>AM394+AN395*$AM$41</f>
        <v>29.289000992909394</v>
      </c>
      <c r="AN395" s="26">
        <f>-$AO$35*AM394*AO394</f>
        <v>-8.1489191275812421E-9</v>
      </c>
      <c r="AO395" s="25">
        <f>AO394+AP395*$AM$41</f>
        <v>1.4121457209147256E-8</v>
      </c>
      <c r="AP395" s="27">
        <f>$AO$35*AM394*AO394-$AO$36*AO394</f>
        <v>-2.6709244904951326E-9</v>
      </c>
      <c r="AQ395" s="5"/>
      <c r="AR395" s="51">
        <f>AR394+$AS$41</f>
        <v>84.479999999999734</v>
      </c>
      <c r="AS395" s="25">
        <f>AS394+AT395*$AS$41</f>
        <v>3.0403685645632068</v>
      </c>
      <c r="AT395" s="26">
        <f>-$AU$35*AS394*AU394</f>
        <v>-1.8849776255254657E-8</v>
      </c>
      <c r="AU395" s="25">
        <f>AU394+AV395*$AS$41</f>
        <v>2.1722589645603651E-7</v>
      </c>
      <c r="AV395" s="27">
        <f>$AU$35*AS394*AU394-$AU$36*AU394</f>
        <v>-8.8455019226414537E-8</v>
      </c>
      <c r="AW395" s="30"/>
      <c r="AX395" s="19">
        <f>AX394+$AS$41</f>
        <v>84.479999999999734</v>
      </c>
      <c r="AY395" s="25">
        <f>AY394+AZ395*$AY$41</f>
        <v>1.3136820740612396E-3</v>
      </c>
      <c r="AZ395" s="26">
        <f>-$BA$35*AY394*BA394</f>
        <v>-3.1553709366104216E-9</v>
      </c>
      <c r="BA395" s="25">
        <f>BA394+BB395*$AY$41</f>
        <v>3.0958749268774335E-5</v>
      </c>
      <c r="BB395" s="27">
        <f>$BA$35*AY394*BA394-$BA$36*BA394</f>
        <v>-1.3340888293721038E-5</v>
      </c>
      <c r="BC395" s="36"/>
      <c r="BD395" s="19">
        <f>BD394+$BE$41</f>
        <v>70.40000000000046</v>
      </c>
      <c r="BE395" s="25">
        <f>BE394+BF395*$BE$41</f>
        <v>0.57330719572520938</v>
      </c>
      <c r="BF395" s="26">
        <f>-$BG$35*BE394*BG394</f>
        <v>-6.4744327104719614E-9</v>
      </c>
      <c r="BG395" s="25">
        <f>BG394+BH395*$BE$41</f>
        <v>1.8323975889326026E-7</v>
      </c>
      <c r="BH395" s="27">
        <f>$BG$35*BE394*BG394-$BG$36*BG394</f>
        <v>-1.2946139145993933E-7</v>
      </c>
      <c r="BI395" s="74"/>
      <c r="BJ395" s="19">
        <f>BJ394+$BK$41</f>
        <v>161.91999999999982</v>
      </c>
      <c r="BK395" s="25">
        <f>BK394+BL395*$BK$41</f>
        <v>1.2027122100112557</v>
      </c>
      <c r="BL395" s="26">
        <f>-$BM$35*BK394*BM394</f>
        <v>-6.8463966592602057E-19</v>
      </c>
      <c r="BM395" s="25">
        <f>BM394+BN395*$BK$41</f>
        <v>9.5949753458998037E-18</v>
      </c>
      <c r="BN395" s="27">
        <f>$BM$35*BK394*BM394-$BM$36*BM394</f>
        <v>-7.9202486575019306E-18</v>
      </c>
      <c r="BO395" s="74"/>
      <c r="BP395" s="19">
        <f>BP394+$BK$41</f>
        <v>161.91999999999982</v>
      </c>
      <c r="BQ395" s="25">
        <f>BQ394+BR395*$BQ$41</f>
        <v>0.77462516858002695</v>
      </c>
      <c r="BR395" s="26">
        <f>-$BS$35*BQ394*BS394</f>
        <v>-3.853553420704175E-4</v>
      </c>
      <c r="BS395" s="25">
        <f>BS394+BT395*$BQ$41</f>
        <v>8.8142789522316165E-3</v>
      </c>
      <c r="BT395" s="27">
        <f>$BS$35*BQ394*BS394-$BS$36*BS394</f>
        <v>-5.7154288522782174E-3</v>
      </c>
      <c r="BU395" s="100"/>
      <c r="BV395" s="19">
        <f>BV394+$BK$41</f>
        <v>161.91999999999982</v>
      </c>
      <c r="BW395" s="25">
        <f>BW394+BX395*$BQ$41</f>
        <v>0.77462516858002695</v>
      </c>
      <c r="BX395" s="26">
        <f>-$BS$35*BW394*BY394</f>
        <v>-3.853553420704175E-4</v>
      </c>
      <c r="BY395" s="25">
        <f>BY394+BZ395*$BQ$41</f>
        <v>8.8142789522316165E-3</v>
      </c>
      <c r="BZ395" s="27">
        <f>$BS$35*BW394*BY394-$BS$36*BY394</f>
        <v>-5.7154288522782174E-3</v>
      </c>
      <c r="CA395" s="33"/>
      <c r="CB395" s="21">
        <f>CB394+$AA$41</f>
        <v>316.79999999999961</v>
      </c>
      <c r="CC395" s="64">
        <f>AC398</f>
        <v>1.6650451317327697E-27</v>
      </c>
      <c r="CD395" s="64">
        <f>AI398</f>
        <v>1.1879568528905269E-13</v>
      </c>
      <c r="CE395" s="64">
        <f>AO398</f>
        <v>1.0768351562908529E-8</v>
      </c>
      <c r="CF395" s="25">
        <f>AU398</f>
        <v>1.6422018629497106E-7</v>
      </c>
      <c r="CG395" s="63">
        <f>BA398</f>
        <v>2.4742936373863418E-5</v>
      </c>
      <c r="CH395" s="63">
        <f>BG398</f>
        <v>1.2325857502222638E-7</v>
      </c>
      <c r="CI395" s="63">
        <f>BM398</f>
        <v>3.6532534883085106E-18</v>
      </c>
      <c r="CJ395" s="63">
        <f>BS398</f>
        <v>7.3001149870430063E-3</v>
      </c>
      <c r="CK395" s="64">
        <f>SUM(CC395:CJ395)</f>
        <v>7.3251561706485493E-3</v>
      </c>
      <c r="CL395" s="36"/>
    </row>
    <row r="396" spans="2:90" x14ac:dyDescent="0.65">
      <c r="B396" s="45">
        <v>44250</v>
      </c>
      <c r="C396" s="39">
        <f t="shared" si="94"/>
        <v>859</v>
      </c>
      <c r="D396" s="47">
        <v>426456</v>
      </c>
      <c r="E396" s="52">
        <f t="shared" si="101"/>
        <v>5.3254816936254584E-2</v>
      </c>
      <c r="F396" s="39">
        <f t="shared" si="96"/>
        <v>56262</v>
      </c>
      <c r="G396" s="47">
        <v>8007839</v>
      </c>
      <c r="H396" s="47">
        <f t="shared" si="97"/>
        <v>55</v>
      </c>
      <c r="I396" s="47">
        <v>7529</v>
      </c>
      <c r="J396" s="53">
        <f t="shared" si="102"/>
        <v>1.7654810812838838E-2</v>
      </c>
      <c r="Y396" s="30"/>
      <c r="Z396" s="51">
        <f>Z395+$AA$41</f>
        <v>317.69999999999959</v>
      </c>
      <c r="AA396" s="25">
        <f>AA395+AB396*$AA$41</f>
        <v>18.138706446752369</v>
      </c>
      <c r="AB396" s="26">
        <f>-$AC$35*AA395*AC395</f>
        <v>-8.434439506688116E-28</v>
      </c>
      <c r="AC396" s="25">
        <f>AC395+AD396*$AA$41</f>
        <v>2.5198872405313993E-27</v>
      </c>
      <c r="AD396" s="27">
        <f>$AC$35*AA395*AC395-$AC$36*AC395</f>
        <v>-6.4454564222933108E-28</v>
      </c>
      <c r="AE396" s="33"/>
      <c r="AF396" s="51">
        <f>AF395+$AG$41</f>
        <v>130.61000000000061</v>
      </c>
      <c r="AG396" s="80">
        <f>AG395+AH396*$AG$41</f>
        <v>6.9270656464366143</v>
      </c>
      <c r="AH396" s="26">
        <f>-$AI$35*AG395*AI395</f>
        <v>-2.5364996796759721E-14</v>
      </c>
      <c r="AI396" s="25">
        <f>AI395+AJ396*$AG$41</f>
        <v>1.5343026372022094E-13</v>
      </c>
      <c r="AJ396" s="27">
        <f>$AI$35*AG395*AI395-$AI$36*AI395</f>
        <v>-5.658785516492447E-14</v>
      </c>
      <c r="AK396" s="30"/>
      <c r="AL396" s="51">
        <f>AL395+$AM$41</f>
        <v>176.5</v>
      </c>
      <c r="AM396" s="25">
        <f>AM395+AN396*$AM$41</f>
        <v>29.289000989186963</v>
      </c>
      <c r="AN396" s="26">
        <f>-$AO$35*AM395*AO395</f>
        <v>-7.4448607359607466E-9</v>
      </c>
      <c r="AO396" s="25">
        <f>AO395+AP396*$AM$41</f>
        <v>1.290137755392609E-8</v>
      </c>
      <c r="AP396" s="27">
        <f>$AO$35*AM395*AO395-$AO$36*AO395</f>
        <v>-2.4401593104423324E-9</v>
      </c>
      <c r="AQ396" s="5"/>
      <c r="AR396" s="51">
        <f>AR395+$AS$41</f>
        <v>84.719999999999729</v>
      </c>
      <c r="AS396" s="25">
        <f>AS395+AT396*$AS$41</f>
        <v>3.040368560442019</v>
      </c>
      <c r="AT396" s="26">
        <f>-$AU$35*AS395*AU395</f>
        <v>-1.7171616461843884E-8</v>
      </c>
      <c r="AU396" s="25">
        <f>AU395+AV396*$AS$41</f>
        <v>1.9788668758962711E-7</v>
      </c>
      <c r="AV396" s="27">
        <f>$AU$35*AS395*AU395-$AU$36*AU395</f>
        <v>-8.0580036943372551E-8</v>
      </c>
      <c r="AW396" s="30"/>
      <c r="AX396" s="19">
        <f>AX395+$AS$41</f>
        <v>84.719999999999729</v>
      </c>
      <c r="AY396" s="25">
        <f>AY395+AZ396*$AY$41</f>
        <v>1.3136815469786363E-3</v>
      </c>
      <c r="AZ396" s="26">
        <f>-$BA$35*AY395*BA395</f>
        <v>-2.9282366843816654E-9</v>
      </c>
      <c r="BA396" s="25">
        <f>BA395+BB396*$AY$41</f>
        <v>2.8730246404025772E-5</v>
      </c>
      <c r="BB396" s="27">
        <f>$BA$35*AY395*BA395-$BA$36*BA395</f>
        <v>-1.2380571470825353E-5</v>
      </c>
      <c r="BC396" s="36"/>
      <c r="BD396" s="19">
        <f>BD395+$BE$41</f>
        <v>70.600000000000463</v>
      </c>
      <c r="BE396" s="25">
        <f>BE395+BF396*$BE$41</f>
        <v>0.5733071945906405</v>
      </c>
      <c r="BF396" s="26">
        <f>-$BG$35*BE395*BG395</f>
        <v>-5.6728443050887611E-9</v>
      </c>
      <c r="BG396" s="25">
        <f>BG395+BH396*$BE$41</f>
        <v>1.6055315909815417E-7</v>
      </c>
      <c r="BH396" s="27">
        <f>$BG$35*BE395*BG395-$BG$36*BG395</f>
        <v>-1.1343299897553041E-7</v>
      </c>
      <c r="BI396" s="74"/>
      <c r="BJ396" s="19">
        <f>BJ395+$BK$41</f>
        <v>162.37999999999982</v>
      </c>
      <c r="BK396" s="25">
        <f>BK395+BL396*$BK$41</f>
        <v>1.2027122100112557</v>
      </c>
      <c r="BL396" s="26">
        <f>-$BM$35*BK395*BM395</f>
        <v>-4.962197421406386E-19</v>
      </c>
      <c r="BM396" s="25">
        <f>BM395+BN396*$BK$41</f>
        <v>6.9543387988604567E-18</v>
      </c>
      <c r="BN396" s="27">
        <f>$BM$35*BK395*BM395-$BM$36*BM395</f>
        <v>-5.7405142326942337E-18</v>
      </c>
      <c r="BO396" s="74"/>
      <c r="BP396" s="19">
        <f>BP395+$BK$41</f>
        <v>162.37999999999982</v>
      </c>
      <c r="BQ396" s="25">
        <f>BQ395+BR396*$BQ$41</f>
        <v>0.77458898143973476</v>
      </c>
      <c r="BR396" s="26">
        <f>-$BS$35*BQ395*BS395</f>
        <v>-3.6187140292204132E-4</v>
      </c>
      <c r="BS396" s="25">
        <f>BS395+BT396*$BQ$41</f>
        <v>8.2775379606287655E-3</v>
      </c>
      <c r="BT396" s="27">
        <f>$BS$35*BQ395*BS395-$BS$36*BS395</f>
        <v>-5.3674099160285101E-3</v>
      </c>
      <c r="BU396" s="100"/>
      <c r="BV396" s="19">
        <f>BV395+$BK$41</f>
        <v>162.37999999999982</v>
      </c>
      <c r="BW396" s="25">
        <f>BW395+BX396*$BQ$41</f>
        <v>0.77458898143973476</v>
      </c>
      <c r="BX396" s="26">
        <f>-$BS$35*BW395*BY395</f>
        <v>-3.6187140292204132E-4</v>
      </c>
      <c r="BY396" s="25">
        <f>BY395+BZ396*$BQ$41</f>
        <v>8.2775379606287655E-3</v>
      </c>
      <c r="BZ396" s="27">
        <f>$BS$35*BW395*BY395-$BS$36*BY395</f>
        <v>-5.3674099160285101E-3</v>
      </c>
      <c r="CA396" s="33"/>
      <c r="CB396" s="21">
        <f>CB395+$AA$41</f>
        <v>317.69999999999959</v>
      </c>
      <c r="CC396" s="64">
        <f>AC399</f>
        <v>1.3534694605029934E-27</v>
      </c>
      <c r="CD396" s="64">
        <f>AI399</f>
        <v>1.045310914339545E-13</v>
      </c>
      <c r="CE396" s="64">
        <f>AO399</f>
        <v>9.8379768514613058E-9</v>
      </c>
      <c r="CF396" s="25">
        <f>AU399</f>
        <v>1.4959997509010565E-7</v>
      </c>
      <c r="CG396" s="63">
        <f>BA399</f>
        <v>2.2961866210875403E-5</v>
      </c>
      <c r="CH396" s="63">
        <f>BG399</f>
        <v>1.0799814256769062E-7</v>
      </c>
      <c r="CI396" s="63">
        <f>BM399</f>
        <v>2.6478403080704986E-18</v>
      </c>
      <c r="CJ396" s="63">
        <f>BS399</f>
        <v>6.855574283188207E-3</v>
      </c>
      <c r="CK396" s="64">
        <f>SUM(CC396:CJ396)</f>
        <v>6.8788035855981257E-3</v>
      </c>
      <c r="CL396" s="75">
        <f>P130</f>
        <v>44669</v>
      </c>
    </row>
    <row r="397" spans="2:90" x14ac:dyDescent="0.65">
      <c r="B397" s="45">
        <v>44251</v>
      </c>
      <c r="C397" s="39">
        <f t="shared" si="94"/>
        <v>1011</v>
      </c>
      <c r="D397" s="47">
        <v>427467</v>
      </c>
      <c r="E397" s="52">
        <f t="shared" si="101"/>
        <v>5.3253650585978647E-2</v>
      </c>
      <c r="F397" s="39">
        <f t="shared" si="96"/>
        <v>19160</v>
      </c>
      <c r="G397" s="47">
        <v>8026999</v>
      </c>
      <c r="H397" s="47">
        <f t="shared" si="97"/>
        <v>55</v>
      </c>
      <c r="I397" s="47">
        <v>7584</v>
      </c>
      <c r="J397" s="53">
        <f t="shared" si="102"/>
        <v>1.7741720413505604E-2</v>
      </c>
      <c r="Y397" s="30"/>
      <c r="Z397" s="51">
        <f>Z396+$AA$41</f>
        <v>318.59999999999957</v>
      </c>
      <c r="AA397" s="25">
        <f>AA396+AB397*$AA$41</f>
        <v>18.138706446752369</v>
      </c>
      <c r="AB397" s="26">
        <f>-$AC$35*AA396*AC396</f>
        <v>-6.8561242402373895E-28</v>
      </c>
      <c r="AC397" s="25">
        <f>AC396+AD397*$AA$41</f>
        <v>2.0483471342431998E-27</v>
      </c>
      <c r="AD397" s="27">
        <f>$AC$35*AA396*AC396-$AC$36*AC396</f>
        <v>-5.2393345143133269E-28</v>
      </c>
      <c r="AE397" s="33"/>
      <c r="AF397" s="51">
        <f>AF396+$AG$41</f>
        <v>130.98000000000062</v>
      </c>
      <c r="AG397" s="80">
        <f>AG396+AH397*$AG$41</f>
        <v>6.9270656464366063</v>
      </c>
      <c r="AH397" s="26">
        <f>-$AI$35*AG396*AI396</f>
        <v>-2.2319251687741104E-14</v>
      </c>
      <c r="AI397" s="25">
        <f>AI396+AJ397*$AG$41</f>
        <v>1.3500686398373872E-13</v>
      </c>
      <c r="AJ397" s="27">
        <f>$AI$35*AG396*AI396-$AI$36*AI396</f>
        <v>-4.9792972260762734E-14</v>
      </c>
      <c r="AK397" s="30"/>
      <c r="AL397" s="51">
        <f>AL396+$AM$41</f>
        <v>177</v>
      </c>
      <c r="AM397" s="25">
        <f>AM396+AN397*$AM$41</f>
        <v>29.289000985786146</v>
      </c>
      <c r="AN397" s="26">
        <f>-$AO$35*AM396*AO396</f>
        <v>-6.8016322788986818E-9</v>
      </c>
      <c r="AO397" s="25">
        <f>AO396+AP397*$AM$41</f>
        <v>1.1786711549501299E-8</v>
      </c>
      <c r="AP397" s="27">
        <f>$AO$35*AM396*AO396-$AO$36*AO396</f>
        <v>-2.2293320088495806E-9</v>
      </c>
      <c r="AQ397" s="5"/>
      <c r="AR397" s="51">
        <f>AR396+$AS$41</f>
        <v>84.959999999999724</v>
      </c>
      <c r="AS397" s="25">
        <f>AS396+AT397*$AS$41</f>
        <v>3.0403685566877328</v>
      </c>
      <c r="AT397" s="26">
        <f>-$AU$35*AS396*AU396</f>
        <v>-1.5642860050415366E-8</v>
      </c>
      <c r="AU397" s="25">
        <f>AU396+AV397*$AS$41</f>
        <v>1.8026921174204706E-7</v>
      </c>
      <c r="AV397" s="27">
        <f>$AU$35*AS396*AU396-$AU$36*AU396</f>
        <v>-7.3406149364916829E-8</v>
      </c>
      <c r="AW397" s="30"/>
      <c r="AX397" s="19">
        <f>AX396+$AS$41</f>
        <v>84.959999999999724</v>
      </c>
      <c r="AY397" s="25">
        <f>AY396+AZ397*$AY$41</f>
        <v>1.313681057837203E-3</v>
      </c>
      <c r="AZ397" s="26">
        <f>-$BA$35*AY396*BA396</f>
        <v>-2.7174524069604944E-9</v>
      </c>
      <c r="BA397" s="25">
        <f>BA396+BB397*$AY$41</f>
        <v>2.6662157804369171E-5</v>
      </c>
      <c r="BB397" s="27">
        <f>$BA$35*AY396*BA396-$BA$36*BA396</f>
        <v>-1.1489381109203349E-5</v>
      </c>
      <c r="BC397" s="36"/>
      <c r="BD397" s="19">
        <f>BD396+$BE$41</f>
        <v>70.800000000000466</v>
      </c>
      <c r="BE397" s="25">
        <f>BE396+BF397*$BE$41</f>
        <v>0.5733071935965407</v>
      </c>
      <c r="BF397" s="26">
        <f>-$BG$35*BE396*BG396</f>
        <v>-4.9704991861622869E-9</v>
      </c>
      <c r="BG397" s="25">
        <f>BG396+BH397*$BE$41</f>
        <v>1.406753482526266E-7</v>
      </c>
      <c r="BH397" s="27">
        <f>$BG$35*BE396*BG396-$BG$36*BG396</f>
        <v>-9.9389054227637922E-8</v>
      </c>
      <c r="BI397" s="74"/>
      <c r="BJ397" s="19">
        <f>BJ396+$BK$41</f>
        <v>162.83999999999983</v>
      </c>
      <c r="BK397" s="25">
        <f>BK396+BL397*$BK$41</f>
        <v>1.2027122100112557</v>
      </c>
      <c r="BL397" s="26">
        <f>-$BM$35*BK396*BM396</f>
        <v>-3.5965493199561267E-19</v>
      </c>
      <c r="BM397" s="25">
        <f>BM396+BN397*$BK$41</f>
        <v>5.0404327667191615E-18</v>
      </c>
      <c r="BN397" s="27">
        <f>$BM$35*BK396*BM396-$BM$36*BM396</f>
        <v>-4.1606652872636847E-18</v>
      </c>
      <c r="BO397" s="74"/>
      <c r="BP397" s="19">
        <f>BP396+$BK$41</f>
        <v>162.83999999999983</v>
      </c>
      <c r="BQ397" s="25">
        <f>BQ396+BR397*$BQ$41</f>
        <v>0.7745549994843367</v>
      </c>
      <c r="BR397" s="26">
        <f>-$BS$35*BQ396*BS396</f>
        <v>-3.3981955398086524E-4</v>
      </c>
      <c r="BS397" s="25">
        <f>BS396+BT397*$BQ$41</f>
        <v>7.7734799485859821E-3</v>
      </c>
      <c r="BT397" s="27">
        <f>$BS$35*BQ396*BS396-$BS$36*BS396</f>
        <v>-5.040580120427832E-3</v>
      </c>
      <c r="BU397" s="100"/>
      <c r="BV397" s="19">
        <f>BV396+$BK$41</f>
        <v>162.83999999999983</v>
      </c>
      <c r="BW397" s="25">
        <f>BW396+BX397*$BQ$41</f>
        <v>0.7745549994843367</v>
      </c>
      <c r="BX397" s="26">
        <f>-$BS$35*BW396*BY396</f>
        <v>-3.3981955398086524E-4</v>
      </c>
      <c r="BY397" s="25">
        <f>BY396+BZ397*$BQ$41</f>
        <v>7.7734799485859821E-3</v>
      </c>
      <c r="BZ397" s="27">
        <f>$BS$35*BW396*BY396-$BS$36*BY396</f>
        <v>-5.040580120427832E-3</v>
      </c>
      <c r="CA397" s="33"/>
      <c r="CB397" s="21">
        <f>CB396+$AA$41</f>
        <v>318.59999999999957</v>
      </c>
      <c r="CC397" s="64">
        <f>AC400</f>
        <v>1.1001981541532597E-27</v>
      </c>
      <c r="CD397" s="64">
        <f>AI400</f>
        <v>9.197934293477813E-14</v>
      </c>
      <c r="CE397" s="64">
        <f>AO400</f>
        <v>8.9879855762287445E-9</v>
      </c>
      <c r="CF397" s="25">
        <f>AU400</f>
        <v>1.3628137351082742E-7</v>
      </c>
      <c r="CG397" s="63">
        <f>BA400</f>
        <v>2.1309002776242204E-5</v>
      </c>
      <c r="CH397" s="63">
        <f>BG400</f>
        <v>9.4627078041899248E-8</v>
      </c>
      <c r="CI397" s="63">
        <f>BM400</f>
        <v>1.9191272435598376E-18</v>
      </c>
      <c r="CJ397" s="63">
        <f>BS400</f>
        <v>6.4381028089493938E-3</v>
      </c>
      <c r="CK397" s="64">
        <f>SUM(CC397:CJ397)</f>
        <v>6.4596517082547459E-3</v>
      </c>
      <c r="CL397" s="36"/>
    </row>
    <row r="398" spans="2:90" x14ac:dyDescent="0.65">
      <c r="B398" s="45">
        <v>44252</v>
      </c>
      <c r="C398" s="39">
        <f t="shared" si="94"/>
        <v>1086</v>
      </c>
      <c r="D398" s="47">
        <v>428553</v>
      </c>
      <c r="E398" s="52">
        <f t="shared" si="101"/>
        <v>5.3017543729424993E-2</v>
      </c>
      <c r="F398" s="39">
        <f t="shared" si="96"/>
        <v>56231</v>
      </c>
      <c r="G398" s="47">
        <v>8083230</v>
      </c>
      <c r="H398" s="47">
        <f t="shared" si="97"/>
        <v>63</v>
      </c>
      <c r="I398" s="47">
        <v>7647</v>
      </c>
      <c r="J398" s="53">
        <f t="shared" si="102"/>
        <v>1.7843767281993127E-2</v>
      </c>
      <c r="Y398" s="30"/>
      <c r="Z398" s="51">
        <f>Z397+$AA$41</f>
        <v>319.49999999999955</v>
      </c>
      <c r="AA398" s="25">
        <f>AA397+AB398*$AA$41</f>
        <v>18.138706446752369</v>
      </c>
      <c r="AB398" s="26">
        <f>-$AC$35*AA397*AC397</f>
        <v>-5.5731551053625807E-28</v>
      </c>
      <c r="AC398" s="25">
        <f>AC397+AD398*$AA$41</f>
        <v>1.6650451317327697E-27</v>
      </c>
      <c r="AD398" s="27">
        <f>$AC$35*AA397*AC397-$AC$36*AC397</f>
        <v>-4.2589111390047784E-28</v>
      </c>
      <c r="AE398" s="33"/>
      <c r="AF398" s="51">
        <f>AF397+$AG$41</f>
        <v>131.35000000000062</v>
      </c>
      <c r="AG398" s="80">
        <f>AG397+AH398*$AG$41</f>
        <v>6.9270656464365992</v>
      </c>
      <c r="AH398" s="26">
        <f>-$AI$35*AG397*AI397</f>
        <v>-1.9639229600232817E-14</v>
      </c>
      <c r="AI398" s="25">
        <f>AI397+AJ398*$AG$41</f>
        <v>1.1879568528905269E-13</v>
      </c>
      <c r="AJ398" s="27">
        <f>$AI$35*AG397*AI397-$AI$36*AI397</f>
        <v>-4.3813996472124383E-14</v>
      </c>
      <c r="AK398" s="30"/>
      <c r="AL398" s="51">
        <f>AL397+$AM$41</f>
        <v>177.5</v>
      </c>
      <c r="AM398" s="25">
        <f>AM397+AN398*$AM$41</f>
        <v>29.289000982679156</v>
      </c>
      <c r="AN398" s="26">
        <f>-$AO$35*AM397*AO397</f>
        <v>-6.2139781114653684E-9</v>
      </c>
      <c r="AO398" s="25">
        <f>AO397+AP398*$AM$41</f>
        <v>1.0768351562908529E-8</v>
      </c>
      <c r="AP398" s="27">
        <f>$AO$35*AM397*AO397-$AO$36*AO397</f>
        <v>-2.0367199731855412E-9</v>
      </c>
      <c r="AQ398" s="5"/>
      <c r="AR398" s="51">
        <f>AR397+$AS$41</f>
        <v>85.199999999999719</v>
      </c>
      <c r="AS398" s="25">
        <f>AS397+AT398*$AS$41</f>
        <v>3.0403685532676832</v>
      </c>
      <c r="AT398" s="26">
        <f>-$AU$35*AS397*AU397</f>
        <v>-1.4250205921104476E-8</v>
      </c>
      <c r="AU398" s="25">
        <f>AU397+AV398*$AS$41</f>
        <v>1.6422018629497106E-7</v>
      </c>
      <c r="AV398" s="27">
        <f>$AU$35*AS397*AU397-$AU$36*AU397</f>
        <v>-6.687093936281671E-8</v>
      </c>
      <c r="AW398" s="30"/>
      <c r="AX398" s="19">
        <f>AX397+$AS$41</f>
        <v>85.199999999999719</v>
      </c>
      <c r="AY398" s="25">
        <f>AY397+AZ398*$AY$41</f>
        <v>1.3136806039057943E-3</v>
      </c>
      <c r="AZ398" s="26">
        <f>-$BA$35*AY397*BA397</f>
        <v>-2.5218411601439611E-9</v>
      </c>
      <c r="BA398" s="25">
        <f>BA397+BB398*$AY$41</f>
        <v>2.4742936373863418E-5</v>
      </c>
      <c r="BB398" s="27">
        <f>$BA$35*AY397*BA397-$BA$36*BA397</f>
        <v>-1.0662341280587526E-5</v>
      </c>
      <c r="BC398" s="36"/>
      <c r="BD398" s="19">
        <f>BD397+$BE$41</f>
        <v>71.000000000000469</v>
      </c>
      <c r="BE398" s="25">
        <f>BE397+BF398*$BE$41</f>
        <v>0.57330719272551867</v>
      </c>
      <c r="BF398" s="26">
        <f>-$BG$35*BE397*BG397</f>
        <v>-4.355110212206186E-9</v>
      </c>
      <c r="BG398" s="25">
        <f>BG397+BH398*$BE$41</f>
        <v>1.2325857502222638E-7</v>
      </c>
      <c r="BH398" s="27">
        <f>$BG$35*BE397*BG397-$BG$36*BG397</f>
        <v>-8.7083866152001099E-8</v>
      </c>
      <c r="BI398" s="74"/>
      <c r="BJ398" s="19">
        <f>BJ397+$BK$41</f>
        <v>163.29999999999984</v>
      </c>
      <c r="BK398" s="25">
        <f>BK397+BL398*$BK$41</f>
        <v>1.2027122100112557</v>
      </c>
      <c r="BL398" s="26">
        <f>-$BM$35*BK397*BM397</f>
        <v>-2.6067417138777989E-19</v>
      </c>
      <c r="BM398" s="25">
        <f>BM397+BN398*$BK$41</f>
        <v>3.6532534883085106E-18</v>
      </c>
      <c r="BN398" s="27">
        <f>$BM$35*BK397*BM397-$BM$36*BM397</f>
        <v>-3.0156071269796755E-18</v>
      </c>
      <c r="BO398" s="74"/>
      <c r="BP398" s="19">
        <f>BP397+$BK$41</f>
        <v>163.29999999999984</v>
      </c>
      <c r="BQ398" s="25">
        <f>BQ397+BR398*$BQ$41</f>
        <v>0.77452308824922156</v>
      </c>
      <c r="BR398" s="26">
        <f>-$BS$35*BQ397*BS397</f>
        <v>-3.1911235115113137E-4</v>
      </c>
      <c r="BS398" s="25">
        <f>BS397+BT398*$BQ$41</f>
        <v>7.3001149870430063E-3</v>
      </c>
      <c r="BT398" s="27">
        <f>$BS$35*BQ397*BS397-$BS$36*BS397</f>
        <v>-4.733649615429757E-3</v>
      </c>
      <c r="BU398" s="100"/>
      <c r="BV398" s="19">
        <f>BV397+$BK$41</f>
        <v>163.29999999999984</v>
      </c>
      <c r="BW398" s="25">
        <f>BW397+BX398*$BQ$41</f>
        <v>0.77452308824922156</v>
      </c>
      <c r="BX398" s="26">
        <f>-$BS$35*BW397*BY397</f>
        <v>-3.1911235115113137E-4</v>
      </c>
      <c r="BY398" s="25">
        <f>BY397+BZ398*$BQ$41</f>
        <v>7.3001149870430063E-3</v>
      </c>
      <c r="BZ398" s="27">
        <f>$BS$35*BW397*BY397-$BS$36*BY397</f>
        <v>-4.733649615429757E-3</v>
      </c>
      <c r="CA398" s="33"/>
      <c r="CB398" s="21">
        <f>CB397+$AA$41</f>
        <v>319.49999999999955</v>
      </c>
      <c r="CC398" s="64">
        <f>AC401</f>
        <v>8.9432086480355618E-28</v>
      </c>
      <c r="CD398" s="64">
        <f>AI401</f>
        <v>8.0934766973698881E-14</v>
      </c>
      <c r="CE398" s="64">
        <f>AO401</f>
        <v>8.2114326894795188E-9</v>
      </c>
      <c r="CF398" s="25">
        <f>AU401</f>
        <v>1.2414850172568611E-7</v>
      </c>
      <c r="CG398" s="63">
        <f>BA401</f>
        <v>1.9775117368306788E-5</v>
      </c>
      <c r="CH398" s="63">
        <f>BG401</f>
        <v>8.2911462047243622E-8</v>
      </c>
      <c r="CI398" s="63">
        <f>BM401</f>
        <v>1.3909635583942925E-18</v>
      </c>
      <c r="CJ398" s="63">
        <f>BS401</f>
        <v>6.0460523777538071E-3</v>
      </c>
      <c r="CK398" s="64">
        <f>SUM(CC398:CJ398)</f>
        <v>6.0660427665995128E-3</v>
      </c>
      <c r="CL398" s="36"/>
    </row>
    <row r="399" spans="2:90" x14ac:dyDescent="0.65">
      <c r="B399" s="45">
        <v>44253</v>
      </c>
      <c r="C399" s="39">
        <f t="shared" si="94"/>
        <v>919</v>
      </c>
      <c r="D399" s="47">
        <v>429472</v>
      </c>
      <c r="E399" s="52">
        <f t="shared" si="101"/>
        <v>5.273526619354503E-2</v>
      </c>
      <c r="F399" s="39">
        <f t="shared" si="96"/>
        <v>60694</v>
      </c>
      <c r="G399" s="47">
        <v>8143924</v>
      </c>
      <c r="H399" s="47">
        <f t="shared" si="97"/>
        <v>75</v>
      </c>
      <c r="I399" s="47">
        <v>7722</v>
      </c>
      <c r="J399" s="53">
        <f t="shared" si="102"/>
        <v>1.7980217569480664E-2</v>
      </c>
      <c r="Y399" s="30"/>
      <c r="Z399" s="51">
        <f>Z398+$AA$41</f>
        <v>320.39999999999952</v>
      </c>
      <c r="AA399" s="25">
        <f>AA398+AB399*$AA$41</f>
        <v>18.138706446752369</v>
      </c>
      <c r="AB399" s="26">
        <f>-$AC$35*AA398*AC398</f>
        <v>-4.5302647297642254E-28</v>
      </c>
      <c r="AC399" s="25">
        <f>AC398+AD399*$AA$41</f>
        <v>1.3534694605029934E-27</v>
      </c>
      <c r="AD399" s="27">
        <f>$AC$35*AA398*AC398-$AC$36*AC398</f>
        <v>-3.4619519025530686E-28</v>
      </c>
      <c r="AE399" s="33"/>
      <c r="AF399" s="51">
        <f>AF398+$AG$41</f>
        <v>131.72000000000062</v>
      </c>
      <c r="AG399" s="80">
        <f>AG398+AH399*$AG$41</f>
        <v>6.9270656464365929</v>
      </c>
      <c r="AH399" s="26">
        <f>-$AI$35*AG398*AI398</f>
        <v>-1.7281015720724503E-14</v>
      </c>
      <c r="AI399" s="25">
        <f>AI398+AJ399*$AG$41</f>
        <v>1.045310914339545E-13</v>
      </c>
      <c r="AJ399" s="27">
        <f>$AI$35*AG398*AI398-$AI$36*AI398</f>
        <v>-3.8552956365130261E-14</v>
      </c>
      <c r="AK399" s="30"/>
      <c r="AL399" s="51">
        <f>AL398+$AM$41</f>
        <v>178</v>
      </c>
      <c r="AM399" s="25">
        <f>AM398+AN399*$AM$41</f>
        <v>29.289000979840608</v>
      </c>
      <c r="AN399" s="26">
        <f>-$AO$35*AM398*AO398</f>
        <v>-5.6770966711415242E-9</v>
      </c>
      <c r="AO399" s="25">
        <f>AO398+AP399*$AM$41</f>
        <v>9.8379768514613058E-9</v>
      </c>
      <c r="AP399" s="27">
        <f>$AO$35*AM398*AO398-$AO$36*AO398</f>
        <v>-1.8607494228944457E-9</v>
      </c>
      <c r="AQ399" s="5"/>
      <c r="AR399" s="51">
        <f>AR398+$AS$41</f>
        <v>85.439999999999714</v>
      </c>
      <c r="AS399" s="25">
        <f>AS398+AT399*$AS$41</f>
        <v>3.040368550152114</v>
      </c>
      <c r="AT399" s="26">
        <f>-$AU$35*AS398*AU398</f>
        <v>-1.2981537145797754E-8</v>
      </c>
      <c r="AU399" s="25">
        <f>AU398+AV399*$AS$41</f>
        <v>1.4959997509010565E-7</v>
      </c>
      <c r="AV399" s="27">
        <f>$AU$35*AS398*AU398-$AU$36*AU398</f>
        <v>-6.0917546686939231E-8</v>
      </c>
      <c r="AW399" s="30"/>
      <c r="AX399" s="19">
        <f>AX398+$AS$41</f>
        <v>85.439999999999714</v>
      </c>
      <c r="AY399" s="25">
        <f>AY398+AZ399*$AY$41</f>
        <v>1.3136801826498642E-3</v>
      </c>
      <c r="AZ399" s="26">
        <f>-$BA$35*AY398*BA398</f>
        <v>-2.3403107230574068E-9</v>
      </c>
      <c r="BA399" s="25">
        <f>BA398+BB399*$AY$41</f>
        <v>2.2961866210875403E-5</v>
      </c>
      <c r="BB399" s="27">
        <f>$BA$35*AY398*BA398-$BA$36*BA398</f>
        <v>-9.8948342388223102E-6</v>
      </c>
      <c r="BC399" s="36"/>
      <c r="BD399" s="19">
        <f>BD398+$BE$41</f>
        <v>71.200000000000472</v>
      </c>
      <c r="BE399" s="25">
        <f>BE398+BF399*$BE$41</f>
        <v>0.57330719196233637</v>
      </c>
      <c r="BF399" s="26">
        <f>-$BG$35*BE398*BG398</f>
        <v>-3.8159114917683783E-9</v>
      </c>
      <c r="BG399" s="25">
        <f>BG398+BH399*$BE$41</f>
        <v>1.0799814256769062E-7</v>
      </c>
      <c r="BH399" s="27">
        <f>$BG$35*BE398*BG398-$BG$36*BG398</f>
        <v>-7.6302162272678761E-8</v>
      </c>
      <c r="BI399" s="74"/>
      <c r="BJ399" s="19">
        <f>BJ398+$BK$41</f>
        <v>163.75999999999985</v>
      </c>
      <c r="BK399" s="25">
        <f>BK398+BL399*$BK$41</f>
        <v>1.2027122100112557</v>
      </c>
      <c r="BL399" s="26">
        <f>-$BM$35*BK398*BM398</f>
        <v>-1.8893394079615888E-19</v>
      </c>
      <c r="BM399" s="25">
        <f>BM398+BN399*$BK$41</f>
        <v>2.6478403080704986E-18</v>
      </c>
      <c r="BN399" s="27">
        <f>$BM$35*BK398*BM398-$BM$36*BM398</f>
        <v>-2.1856808266043731E-18</v>
      </c>
      <c r="BO399" s="74"/>
      <c r="BP399" s="19">
        <f>BP398+$BK$41</f>
        <v>163.75999999999985</v>
      </c>
      <c r="BQ399" s="25">
        <f>BQ398+BR399*$BQ$41</f>
        <v>0.77449312147891858</v>
      </c>
      <c r="BR399" s="26">
        <f>-$BS$35*BQ398*BS398</f>
        <v>-2.9966770302996572E-4</v>
      </c>
      <c r="BS399" s="25">
        <f>BS398+BT399*$BQ$41</f>
        <v>6.855574283188207E-3</v>
      </c>
      <c r="BT399" s="27">
        <f>$BS$35*BQ398*BS398-$BS$36*BS398</f>
        <v>-4.4454070385479888E-3</v>
      </c>
      <c r="BU399" s="100"/>
      <c r="BV399" s="19">
        <f>BV398+$BK$41</f>
        <v>163.75999999999985</v>
      </c>
      <c r="BW399" s="25">
        <f>BW398+BX399*$BQ$41</f>
        <v>0.77449312147891858</v>
      </c>
      <c r="BX399" s="26">
        <f>-$BS$35*BW398*BY398</f>
        <v>-2.9966770302996572E-4</v>
      </c>
      <c r="BY399" s="25">
        <f>BY398+BZ399*$BQ$41</f>
        <v>6.855574283188207E-3</v>
      </c>
      <c r="BZ399" s="27">
        <f>$BS$35*BW398*BY398-$BS$36*BY398</f>
        <v>-4.4454070385479888E-3</v>
      </c>
      <c r="CA399" s="33"/>
      <c r="CB399" s="21">
        <f>CB398+$AA$41</f>
        <v>320.39999999999952</v>
      </c>
      <c r="CC399" s="64">
        <f>AC402</f>
        <v>7.2696887029276507E-28</v>
      </c>
      <c r="CD399" s="64">
        <f>AI402</f>
        <v>7.1216387246121168E-14</v>
      </c>
      <c r="CE399" s="64">
        <f>AO402</f>
        <v>7.501973188587488E-9</v>
      </c>
      <c r="CF399" s="25">
        <f>AU402</f>
        <v>1.1309579646432889E-7</v>
      </c>
      <c r="CG399" s="63">
        <f>BA402</f>
        <v>1.8351645594805691E-5</v>
      </c>
      <c r="CH399" s="63">
        <f>BG402</f>
        <v>7.2646336344846729E-8</v>
      </c>
      <c r="CI399" s="63">
        <f>BM402</f>
        <v>1.0081559871934497E-18</v>
      </c>
      <c r="CJ399" s="63">
        <f>BS402</f>
        <v>5.6778751423342041E-3</v>
      </c>
      <c r="CK399" s="64">
        <f>SUM(CC399:CJ399)</f>
        <v>5.6964200321062246E-3</v>
      </c>
      <c r="CL399" s="75">
        <f>P131</f>
        <v>44676</v>
      </c>
    </row>
    <row r="400" spans="2:90" x14ac:dyDescent="0.65">
      <c r="B400" s="45">
        <v>44254</v>
      </c>
      <c r="C400" s="39">
        <f t="shared" si="94"/>
        <v>1067</v>
      </c>
      <c r="D400" s="47">
        <v>430539</v>
      </c>
      <c r="E400" s="52">
        <f t="shared" si="101"/>
        <v>5.2483730603045002E-2</v>
      </c>
      <c r="F400" s="39">
        <f t="shared" si="96"/>
        <v>59361</v>
      </c>
      <c r="G400" s="47">
        <v>8203285</v>
      </c>
      <c r="H400" s="47">
        <f t="shared" si="97"/>
        <v>85</v>
      </c>
      <c r="I400" s="47">
        <v>7807</v>
      </c>
      <c r="J400" s="53">
        <f t="shared" si="102"/>
        <v>1.8133084343114097E-2</v>
      </c>
      <c r="Y400" s="30"/>
      <c r="Z400" s="51">
        <f>Z399+$AA$41</f>
        <v>321.2999999999995</v>
      </c>
      <c r="AA400" s="25">
        <f>AA399+AB400*$AA$41</f>
        <v>18.138706446752369</v>
      </c>
      <c r="AB400" s="26">
        <f>-$AC$35*AA399*AC399</f>
        <v>-3.6825277843062146E-28</v>
      </c>
      <c r="AC400" s="25">
        <f>AC399+AD400*$AA$41</f>
        <v>1.1001981541532597E-27</v>
      </c>
      <c r="AD400" s="27">
        <f>$AC$35*AA399*AC399-$AC$36*AC399</f>
        <v>-2.8141256261081536E-28</v>
      </c>
      <c r="AE400" s="33"/>
      <c r="AF400" s="51">
        <f>AF399+$AG$41</f>
        <v>132.09000000000063</v>
      </c>
      <c r="AG400" s="80">
        <f>AG399+AH400*$AG$41</f>
        <v>6.9270656464365876</v>
      </c>
      <c r="AH400" s="26">
        <f>-$AI$35*AG399*AI399</f>
        <v>-1.520596838159004E-14</v>
      </c>
      <c r="AI400" s="25">
        <f>AI399+AJ400*$AG$41</f>
        <v>9.197934293477813E-14</v>
      </c>
      <c r="AJ400" s="27">
        <f>$AI$35*AG399*AI399-$AI$36*AI399</f>
        <v>-3.3923644592368575E-14</v>
      </c>
      <c r="AK400" s="30"/>
      <c r="AL400" s="51">
        <f>AL399+$AM$41</f>
        <v>178.5</v>
      </c>
      <c r="AM400" s="25">
        <f>AM399+AN400*$AM$41</f>
        <v>29.289000977247309</v>
      </c>
      <c r="AN400" s="26">
        <f>-$AO$35*AM399*AO399</f>
        <v>-5.1866012455577893E-9</v>
      </c>
      <c r="AO400" s="25">
        <f>AO399+AP400*$AM$41</f>
        <v>8.9879855762287445E-9</v>
      </c>
      <c r="AP400" s="27">
        <f>$AO$35*AM399*AO399-$AO$36*AO399</f>
        <v>-1.6999825504651242E-9</v>
      </c>
      <c r="AQ400" s="5"/>
      <c r="AR400" s="51">
        <f>AR399+$AS$41</f>
        <v>85.679999999999708</v>
      </c>
      <c r="AS400" s="25">
        <f>AS399+AT400*$AS$41</f>
        <v>3.0403685473139181</v>
      </c>
      <c r="AT400" s="26">
        <f>-$AU$35*AS399*AU399</f>
        <v>-1.1825815543554919E-8</v>
      </c>
      <c r="AU400" s="25">
        <f>AU399+AV400*$AS$41</f>
        <v>1.3628137351082742E-7</v>
      </c>
      <c r="AV400" s="27">
        <f>$AU$35*AS399*AU399-$AU$36*AU399</f>
        <v>-5.5494173246992623E-8</v>
      </c>
      <c r="AW400" s="30"/>
      <c r="AX400" s="19">
        <f>AX399+$AS$41</f>
        <v>85.679999999999708</v>
      </c>
      <c r="AY400" s="25">
        <f>AY399+AZ400*$AY$41</f>
        <v>1.3136797917173144E-3</v>
      </c>
      <c r="AZ400" s="26">
        <f>-$BA$35*AY399*BA399</f>
        <v>-2.1718474990476869E-9</v>
      </c>
      <c r="BA400" s="25">
        <f>BA399+BB400*$AY$41</f>
        <v>2.1309002776242204E-5</v>
      </c>
      <c r="BB400" s="27">
        <f>$BA$35*AY399*BA399-$BA$36*BA399</f>
        <v>-9.1825746368511147E-6</v>
      </c>
      <c r="BC400" s="36"/>
      <c r="BD400" s="19">
        <f>BD399+$BE$41</f>
        <v>71.400000000000475</v>
      </c>
      <c r="BE400" s="25">
        <f>BE399+BF400*$BE$41</f>
        <v>0.57330719129364238</v>
      </c>
      <c r="BF400" s="26">
        <f>-$BG$35*BE399*BG399</f>
        <v>-3.3434700400420617E-9</v>
      </c>
      <c r="BG400" s="25">
        <f>BG399+BH400*$BE$41</f>
        <v>9.4627078041899248E-8</v>
      </c>
      <c r="BH400" s="27">
        <f>$BG$35*BE399*BG399-$BG$36*BG399</f>
        <v>-6.6855322628956853E-8</v>
      </c>
      <c r="BI400" s="74"/>
      <c r="BJ400" s="19">
        <f>BJ399+$BK$41</f>
        <v>164.21999999999986</v>
      </c>
      <c r="BK400" s="25">
        <f>BK399+BL400*$BK$41</f>
        <v>1.2027122100112557</v>
      </c>
      <c r="BL400" s="26">
        <f>-$BM$35*BK399*BM399</f>
        <v>-1.369373643530832E-19</v>
      </c>
      <c r="BM400" s="25">
        <f>BM399+BN400*$BK$41</f>
        <v>1.9191272435598376E-18</v>
      </c>
      <c r="BN400" s="27">
        <f>$BM$35*BK399*BM399-$BM$36*BM399</f>
        <v>-1.5841588358927409E-18</v>
      </c>
      <c r="BO400" s="74"/>
      <c r="BP400" s="19">
        <f>BP399+$BK$41</f>
        <v>164.21999999999986</v>
      </c>
      <c r="BQ400" s="25">
        <f>BQ399+BR400*$BQ$41</f>
        <v>0.77446498062475011</v>
      </c>
      <c r="BR400" s="26">
        <f>-$BS$35*BQ399*BS399</f>
        <v>-2.8140854168420278E-4</v>
      </c>
      <c r="BS400" s="25">
        <f>BS399+BT400*$BQ$41</f>
        <v>6.4381028089493938E-3</v>
      </c>
      <c r="BT400" s="27">
        <f>$BS$35*BQ399*BS399-$BS$36*BS399</f>
        <v>-4.1747147423881314E-3</v>
      </c>
      <c r="BU400" s="100"/>
      <c r="BV400" s="19">
        <f>BV399+$BK$41</f>
        <v>164.21999999999986</v>
      </c>
      <c r="BW400" s="25">
        <f>BW399+BX400*$BQ$41</f>
        <v>0.77446498062475011</v>
      </c>
      <c r="BX400" s="26">
        <f>-$BS$35*BW399*BY399</f>
        <v>-2.8140854168420278E-4</v>
      </c>
      <c r="BY400" s="25">
        <f>BY399+BZ400*$BQ$41</f>
        <v>6.4381028089493938E-3</v>
      </c>
      <c r="BZ400" s="27">
        <f>$BS$35*BW399*BY399-$BS$36*BY399</f>
        <v>-4.1747147423881314E-3</v>
      </c>
      <c r="CA400" s="33"/>
      <c r="CB400" s="21">
        <f>CB399+$AA$41</f>
        <v>321.2999999999995</v>
      </c>
      <c r="CC400" s="64">
        <f>AC403</f>
        <v>5.9093302993755407E-28</v>
      </c>
      <c r="CD400" s="64">
        <f>AI403</f>
        <v>6.2664958484870274E-14</v>
      </c>
      <c r="CE400" s="64">
        <f>AO403</f>
        <v>6.8538102727421543E-9</v>
      </c>
      <c r="CF400" s="25">
        <f>AU403</f>
        <v>1.0302709255369275E-7</v>
      </c>
      <c r="CG400" s="63">
        <f>BA403</f>
        <v>1.7030639553903399E-5</v>
      </c>
      <c r="CH400" s="63">
        <f>BG403</f>
        <v>6.3652118223268671E-8</v>
      </c>
      <c r="CI400" s="63">
        <f>BM403</f>
        <v>7.3070102259709202E-19</v>
      </c>
      <c r="CJ400" s="63">
        <f>BS403</f>
        <v>5.3321174880068501E-3</v>
      </c>
      <c r="CK400" s="64">
        <f>SUM(CC400:CJ400)</f>
        <v>5.3493216606444686E-3</v>
      </c>
      <c r="CL400" s="36"/>
    </row>
    <row r="401" spans="2:90" x14ac:dyDescent="0.65">
      <c r="B401" s="45">
        <v>44255</v>
      </c>
      <c r="C401" s="39">
        <f t="shared" si="94"/>
        <v>1201</v>
      </c>
      <c r="D401" s="47">
        <v>431740</v>
      </c>
      <c r="E401" s="52">
        <f t="shared" si="101"/>
        <v>5.2427558433036044E-2</v>
      </c>
      <c r="F401" s="39">
        <f t="shared" si="96"/>
        <v>31697</v>
      </c>
      <c r="G401" s="47">
        <v>8234982</v>
      </c>
      <c r="H401" s="47">
        <f t="shared" si="97"/>
        <v>53</v>
      </c>
      <c r="I401" s="47">
        <v>7860</v>
      </c>
      <c r="J401" s="53">
        <f t="shared" si="102"/>
        <v>1.8205401398990132E-2</v>
      </c>
      <c r="Y401" s="30"/>
      <c r="Z401" s="51">
        <f>Z400+$AA$41</f>
        <v>322.19999999999948</v>
      </c>
      <c r="AA401" s="25">
        <f>AA400+AB401*$AA$41</f>
        <v>18.138706446752369</v>
      </c>
      <c r="AB401" s="26">
        <f>-$AC$35*AA400*AC400</f>
        <v>-2.9934257027167182E-28</v>
      </c>
      <c r="AC401" s="25">
        <f>AC400+AD401*$AA$41</f>
        <v>8.9432086480355618E-28</v>
      </c>
      <c r="AD401" s="27">
        <f>$AC$35*AA400*AC400-$AC$36*AC400</f>
        <v>-2.2875254372189279E-28</v>
      </c>
      <c r="AE401" s="33"/>
      <c r="AF401" s="51">
        <f>AF400+$AG$41</f>
        <v>132.46000000000063</v>
      </c>
      <c r="AG401" s="80">
        <f>AG400+AH401*$AG$41</f>
        <v>6.9270656464365823</v>
      </c>
      <c r="AH401" s="26">
        <f>-$AI$35*AG400*AI400</f>
        <v>-1.3380085879131541E-14</v>
      </c>
      <c r="AI401" s="25">
        <f>AI400+AJ401*$AG$41</f>
        <v>8.0934766973698881E-14</v>
      </c>
      <c r="AJ401" s="27">
        <f>$AI$35*AG400*AI400-$AI$36*AI400</f>
        <v>-2.9850205300214177E-14</v>
      </c>
      <c r="AK401" s="30"/>
      <c r="AL401" s="51">
        <f>AL400+$AM$41</f>
        <v>179</v>
      </c>
      <c r="AM401" s="25">
        <f>AM400+AN401*$AM$41</f>
        <v>29.289000974878068</v>
      </c>
      <c r="AN401" s="26">
        <f>-$AO$35*AM400*AO400</f>
        <v>-4.7384841298616705E-9</v>
      </c>
      <c r="AO401" s="25">
        <f>AO400+AP401*$AM$41</f>
        <v>8.2114326894795188E-9</v>
      </c>
      <c r="AP401" s="27">
        <f>$AO$35*AM400*AO400-$AO$36*AO400</f>
        <v>-1.5531057734984506E-9</v>
      </c>
      <c r="AQ401" s="5"/>
      <c r="AR401" s="51">
        <f>AR400+$AS$41</f>
        <v>85.919999999999703</v>
      </c>
      <c r="AS401" s="25">
        <f>AS400+AT401*$AS$41</f>
        <v>3.0403685447284015</v>
      </c>
      <c r="AT401" s="26">
        <f>-$AU$35*AS400*AU400</f>
        <v>-1.0772985641783555E-8</v>
      </c>
      <c r="AU401" s="25">
        <f>AU400+AV401*$AS$41</f>
        <v>1.2414850172568611E-7</v>
      </c>
      <c r="AV401" s="27">
        <f>$AU$35*AS400*AU400-$AU$36*AU400</f>
        <v>-5.0553632438088788E-8</v>
      </c>
      <c r="AW401" s="30"/>
      <c r="AX401" s="19">
        <f>AX400+$AS$41</f>
        <v>85.919999999999703</v>
      </c>
      <c r="AY401" s="25">
        <f>AY400+AZ401*$AY$41</f>
        <v>1.3136794289253604E-3</v>
      </c>
      <c r="AZ401" s="26">
        <f>-$BA$35*AY400*BA400</f>
        <v>-2.0155108556734222E-9</v>
      </c>
      <c r="BA401" s="25">
        <f>BA400+BB401*$AY$41</f>
        <v>1.9775117368306788E-5</v>
      </c>
      <c r="BB401" s="27">
        <f>$BA$35*AY400*BA400-$BA$36*BA400</f>
        <v>-8.5215855996412071E-6</v>
      </c>
      <c r="BC401" s="36"/>
      <c r="BD401" s="19">
        <f>BD400+$BE$41</f>
        <v>71.600000000000477</v>
      </c>
      <c r="BE401" s="25">
        <f>BE400+BF401*$BE$41</f>
        <v>0.57330719070773828</v>
      </c>
      <c r="BF401" s="26">
        <f>-$BG$35*BE400*BG400</f>
        <v>-2.9295207539563803E-9</v>
      </c>
      <c r="BG401" s="25">
        <f>BG400+BH401*$BE$41</f>
        <v>8.2911462047243622E-8</v>
      </c>
      <c r="BH401" s="27">
        <f>$BG$35*BE400*BG400-$BG$36*BG400</f>
        <v>-5.8578079973278131E-8</v>
      </c>
      <c r="BI401" s="74"/>
      <c r="BJ401" s="19">
        <f>BJ400+$BK$41</f>
        <v>164.67999999999986</v>
      </c>
      <c r="BK401" s="25">
        <f>BK400+BL401*$BK$41</f>
        <v>1.2027122100112557</v>
      </c>
      <c r="BL401" s="26">
        <f>-$BM$35*BK400*BM400</f>
        <v>-9.9250784040970443E-20</v>
      </c>
      <c r="BM401" s="25">
        <f>BM400+BN401*$BK$41</f>
        <v>1.3909635583942925E-18</v>
      </c>
      <c r="BN401" s="27">
        <f>$BM$35*BK400*BM400-$BM$36*BM400</f>
        <v>-1.1481819242729241E-18</v>
      </c>
      <c r="BO401" s="74"/>
      <c r="BP401" s="19">
        <f>BP400+$BK$41</f>
        <v>164.67999999999986</v>
      </c>
      <c r="BQ401" s="25">
        <f>BQ400+BR401*$BQ$41</f>
        <v>0.77443855437336395</v>
      </c>
      <c r="BR401" s="26">
        <f>-$BS$35*BQ400*BS400</f>
        <v>-2.6426251386123647E-4</v>
      </c>
      <c r="BS401" s="25">
        <f>BS400+BT401*$BQ$41</f>
        <v>6.0460523777538071E-3</v>
      </c>
      <c r="BT401" s="27">
        <f>$BS$35*BQ400*BS400-$BS$36*BS400</f>
        <v>-3.9205043119558691E-3</v>
      </c>
      <c r="BU401" s="100"/>
      <c r="BV401" s="19">
        <f>BV400+$BK$41</f>
        <v>164.67999999999986</v>
      </c>
      <c r="BW401" s="25">
        <f>BW400+BX401*$BQ$41</f>
        <v>0.77443855437336395</v>
      </c>
      <c r="BX401" s="26">
        <f>-$BS$35*BW400*BY400</f>
        <v>-2.6426251386123647E-4</v>
      </c>
      <c r="BY401" s="25">
        <f>BY400+BZ401*$BQ$41</f>
        <v>6.0460523777538071E-3</v>
      </c>
      <c r="BZ401" s="27">
        <f>$BS$35*BW400*BY400-$BS$36*BY400</f>
        <v>-3.9205043119558691E-3</v>
      </c>
      <c r="CA401" s="33"/>
      <c r="CB401" s="21">
        <f>CB400+$AA$41</f>
        <v>322.19999999999948</v>
      </c>
      <c r="CC401" s="64">
        <f>AC404</f>
        <v>4.8035323126084827E-28</v>
      </c>
      <c r="CD401" s="64">
        <f>AI404</f>
        <v>5.5140357068932822E-14</v>
      </c>
      <c r="CE401" s="64">
        <f>AO404</f>
        <v>6.2616479788666681E-9</v>
      </c>
      <c r="CF401" s="25">
        <f>AU404</f>
        <v>9.385478622327993E-8</v>
      </c>
      <c r="CG401" s="63">
        <f>BA404</f>
        <v>1.5804723457378013E-5</v>
      </c>
      <c r="CH401" s="63">
        <f>BG404</f>
        <v>5.5771458798058353E-8</v>
      </c>
      <c r="CI401" s="63">
        <f>BM404</f>
        <v>5.2960453660628216E-19</v>
      </c>
      <c r="CJ401" s="63">
        <f>BS404</f>
        <v>5.0074142973967652E-3</v>
      </c>
      <c r="CK401" s="64">
        <f>SUM(CC401:CJ401)</f>
        <v>5.023374908802284E-3</v>
      </c>
      <c r="CL401" s="36"/>
    </row>
    <row r="402" spans="2:90" x14ac:dyDescent="0.65">
      <c r="B402" s="45">
        <v>44256</v>
      </c>
      <c r="C402" s="39">
        <f t="shared" si="94"/>
        <v>1033</v>
      </c>
      <c r="D402" s="47">
        <v>432773</v>
      </c>
      <c r="E402" s="52">
        <f t="shared" si="101"/>
        <v>5.2415388315919791E-2</v>
      </c>
      <c r="F402" s="39">
        <f t="shared" si="96"/>
        <v>21620</v>
      </c>
      <c r="G402" s="47">
        <v>8256602</v>
      </c>
      <c r="H402" s="47">
        <f t="shared" si="97"/>
        <v>27</v>
      </c>
      <c r="I402" s="47">
        <v>7887</v>
      </c>
      <c r="J402" s="53">
        <f t="shared" si="102"/>
        <v>1.8224334697404875E-2</v>
      </c>
      <c r="Y402" s="30"/>
      <c r="Z402" s="51">
        <f>Z401+$AA$41</f>
        <v>323.09999999999945</v>
      </c>
      <c r="AA402" s="25">
        <f>AA401+AB402*$AA$41</f>
        <v>18.138706446752369</v>
      </c>
      <c r="AB402" s="26">
        <f>-$AC$35*AA401*AC401</f>
        <v>-2.4332735453816129E-28</v>
      </c>
      <c r="AC402" s="25">
        <f>AC401+AD402*$AA$41</f>
        <v>7.2696887029276507E-28</v>
      </c>
      <c r="AD402" s="27">
        <f>$AC$35*AA401*AC401-$AC$36*AC401</f>
        <v>-1.8594666056754564E-28</v>
      </c>
      <c r="AE402" s="33"/>
      <c r="AF402" s="51">
        <f>AF401+$AG$41</f>
        <v>132.83000000000064</v>
      </c>
      <c r="AG402" s="80">
        <f>AG401+AH402*$AG$41</f>
        <v>6.9270656464365779</v>
      </c>
      <c r="AH402" s="26">
        <f>-$AI$35*AG401*AI401</f>
        <v>-1.1773449322023052E-14</v>
      </c>
      <c r="AI402" s="25">
        <f>AI401+AJ402*$AG$41</f>
        <v>7.1216387246121168E-14</v>
      </c>
      <c r="AJ402" s="27">
        <f>$AI$35*AG401*AI401-$AI$36*AI401</f>
        <v>-2.6265891155615422E-14</v>
      </c>
      <c r="AK402" s="30"/>
      <c r="AL402" s="51">
        <f>AL401+$AM$41</f>
        <v>179.5</v>
      </c>
      <c r="AM402" s="25">
        <f>AM401+AN402*$AM$41</f>
        <v>29.289000972713527</v>
      </c>
      <c r="AN402" s="26">
        <f>-$AO$35*AM401*AO401</f>
        <v>-4.3290838808516023E-9</v>
      </c>
      <c r="AO402" s="25">
        <f>AO401+AP402*$AM$41</f>
        <v>7.501973188587488E-9</v>
      </c>
      <c r="AP402" s="27">
        <f>$AO$35*AM401*AO401-$AO$36*AO401</f>
        <v>-1.4189190017840607E-9</v>
      </c>
      <c r="AQ402" s="5"/>
      <c r="AR402" s="51">
        <f>AR401+$AS$41</f>
        <v>86.159999999999698</v>
      </c>
      <c r="AS402" s="25">
        <f>AS401+AT402*$AS$41</f>
        <v>3.0403685423730686</v>
      </c>
      <c r="AT402" s="26">
        <f>-$AU$35*AS401*AU401</f>
        <v>-9.8138871875703274E-9</v>
      </c>
      <c r="AU402" s="25">
        <f>AU401+AV402*$AS$41</f>
        <v>1.1309579646432889E-7</v>
      </c>
      <c r="AV402" s="27">
        <f>$AU$35*AS401*AU401-$AU$36*AU401</f>
        <v>-4.6052938588988419E-8</v>
      </c>
      <c r="AW402" s="30"/>
      <c r="AX402" s="19">
        <f>AX401+$AS$41</f>
        <v>86.159999999999698</v>
      </c>
      <c r="AY402" s="25">
        <f>AY401+AZ402*$AY$41</f>
        <v>1.3136790922483434E-3</v>
      </c>
      <c r="AZ402" s="26">
        <f>-$BA$35*AY401*BA401</f>
        <v>-1.870427872175705E-9</v>
      </c>
      <c r="BA402" s="25">
        <f>BA401+BB402*$AY$41</f>
        <v>1.8351645594805691E-5</v>
      </c>
      <c r="BB402" s="27">
        <f>$BA$35*AY401*BA401-$BA$36*BA401</f>
        <v>-7.9081765194505402E-6</v>
      </c>
      <c r="BC402" s="36"/>
      <c r="BD402" s="19">
        <f>BD401+$BE$41</f>
        <v>71.80000000000048</v>
      </c>
      <c r="BE402" s="25">
        <f>BE401+BF402*$BE$41</f>
        <v>0.57330719019437393</v>
      </c>
      <c r="BF402" s="26">
        <f>-$BG$35*BE401*BG401</f>
        <v>-2.5668218187239311E-9</v>
      </c>
      <c r="BG402" s="25">
        <f>BG401+BH402*$BE$41</f>
        <v>7.2646336344846729E-8</v>
      </c>
      <c r="BH402" s="27">
        <f>$BG$35*BE401*BG401-$BG$36*BG401</f>
        <v>-5.1325628511984426E-8</v>
      </c>
      <c r="BI402" s="74"/>
      <c r="BJ402" s="19">
        <f>BJ401+$BK$41</f>
        <v>165.13999999999987</v>
      </c>
      <c r="BK402" s="25">
        <f>BK401+BL402*$BK$41</f>
        <v>1.2027122100112557</v>
      </c>
      <c r="BL402" s="26">
        <f>-$BM$35*BK401*BM401</f>
        <v>-7.1935940780545347E-20</v>
      </c>
      <c r="BM402" s="25">
        <f>BM401+BN402*$BK$41</f>
        <v>1.0081559871934497E-18</v>
      </c>
      <c r="BN402" s="27">
        <f>$BM$35*BK401*BM401-$BM$36*BM401</f>
        <v>-8.3219037217574485E-19</v>
      </c>
      <c r="BO402" s="74"/>
      <c r="BP402" s="19">
        <f>BP401+$BK$41</f>
        <v>165.13999999999987</v>
      </c>
      <c r="BQ402" s="25">
        <f>BQ401+BR402*$BQ$41</f>
        <v>0.77441373820422954</v>
      </c>
      <c r="BR402" s="26">
        <f>-$BS$35*BQ401*BS401</f>
        <v>-2.4816169134394482E-4</v>
      </c>
      <c r="BS402" s="25">
        <f>BS401+BT402*$BQ$41</f>
        <v>5.6778751423342041E-3</v>
      </c>
      <c r="BT402" s="27">
        <f>$BS$35*BQ401*BS401-$BS$36*BS401</f>
        <v>-3.68177235419603E-3</v>
      </c>
      <c r="BU402" s="100"/>
      <c r="BV402" s="19">
        <f>BV401+$BK$41</f>
        <v>165.13999999999987</v>
      </c>
      <c r="BW402" s="25">
        <f>BW401+BX402*$BQ$41</f>
        <v>0.77441373820422954</v>
      </c>
      <c r="BX402" s="26">
        <f>-$BS$35*BW401*BY401</f>
        <v>-2.4816169134394482E-4</v>
      </c>
      <c r="BY402" s="25">
        <f>BY401+BZ402*$BQ$41</f>
        <v>5.6778751423342041E-3</v>
      </c>
      <c r="BZ402" s="27">
        <f>$BS$35*BW401*BY401-$BS$36*BY401</f>
        <v>-3.68177235419603E-3</v>
      </c>
      <c r="CA402" s="33"/>
      <c r="CB402" s="21">
        <f>CB401+$AA$41</f>
        <v>323.09999999999945</v>
      </c>
      <c r="CC402" s="64">
        <f>AC405</f>
        <v>3.9046594976611982E-28</v>
      </c>
      <c r="CD402" s="64">
        <f>AI405</f>
        <v>4.8519284959288587E-14</v>
      </c>
      <c r="CE402" s="64">
        <f>AO405</f>
        <v>5.7206479097444158E-9</v>
      </c>
      <c r="CF402" s="25">
        <f>AU405</f>
        <v>8.5499072899771085E-8</v>
      </c>
      <c r="CG402" s="63">
        <f>BA405</f>
        <v>1.4667052448181959E-5</v>
      </c>
      <c r="CH402" s="63">
        <f>BG405</f>
        <v>4.8866490279837252E-8</v>
      </c>
      <c r="CI402" s="63">
        <f>BM405</f>
        <v>3.8385188540869458E-19</v>
      </c>
      <c r="CJ402" s="63">
        <f>BS405</f>
        <v>4.702483564041693E-3</v>
      </c>
      <c r="CK402" s="64">
        <f>SUM(CC402:CJ402)</f>
        <v>4.7172907027494843E-3</v>
      </c>
      <c r="CL402" s="75">
        <f>P132</f>
        <v>44683</v>
      </c>
    </row>
    <row r="403" spans="2:90" x14ac:dyDescent="0.65">
      <c r="B403" s="45">
        <v>44257</v>
      </c>
      <c r="C403" s="39">
        <f t="shared" si="94"/>
        <v>731</v>
      </c>
      <c r="D403" s="47">
        <v>433504</v>
      </c>
      <c r="E403" s="52">
        <f t="shared" si="101"/>
        <v>5.2105775069557866E-2</v>
      </c>
      <c r="F403" s="39">
        <f t="shared" si="96"/>
        <v>63090</v>
      </c>
      <c r="G403" s="47">
        <v>8319692</v>
      </c>
      <c r="H403" s="47">
        <f t="shared" si="97"/>
        <v>46</v>
      </c>
      <c r="I403" s="47">
        <v>7933</v>
      </c>
      <c r="J403" s="53">
        <f t="shared" si="102"/>
        <v>1.8299715804237102E-2</v>
      </c>
      <c r="Y403" s="30"/>
      <c r="Z403" s="51">
        <f>Z402+$AA$41</f>
        <v>323.99999999999943</v>
      </c>
      <c r="AA403" s="25">
        <f>AA402+AB403*$AA$41</f>
        <v>18.138706446752369</v>
      </c>
      <c r="AB403" s="26">
        <f>-$AC$35*AA402*AC402</f>
        <v>-1.9779412401251498E-28</v>
      </c>
      <c r="AC403" s="25">
        <f>AC402+AD403*$AA$41</f>
        <v>5.9093302993755407E-28</v>
      </c>
      <c r="AD403" s="27">
        <f>$AC$35*AA402*AC402-$AC$36*AC402</f>
        <v>-1.5115093372801222E-28</v>
      </c>
      <c r="AE403" s="33"/>
      <c r="AF403" s="51">
        <f>AF402+$AG$41</f>
        <v>133.20000000000064</v>
      </c>
      <c r="AG403" s="80">
        <f>AG402+AH403*$AG$41</f>
        <v>6.9270656464365743</v>
      </c>
      <c r="AH403" s="26">
        <f>-$AI$35*AG402*AI402</f>
        <v>-1.035973238067453E-14</v>
      </c>
      <c r="AI403" s="25">
        <f>AI402+AJ403*$AG$41</f>
        <v>6.2664958484870274E-14</v>
      </c>
      <c r="AJ403" s="27">
        <f>$AI$35*AG402*AI402-$AI$36*AI402</f>
        <v>-2.3111969625002414E-14</v>
      </c>
      <c r="AK403" s="30"/>
      <c r="AL403" s="51">
        <f>AL402+$AM$41</f>
        <v>180</v>
      </c>
      <c r="AM403" s="25">
        <f>AM402+AN403*$AM$41</f>
        <v>29.289000970735998</v>
      </c>
      <c r="AN403" s="26">
        <f>-$AO$35*AM402*AO402</f>
        <v>-3.9550554003205746E-9</v>
      </c>
      <c r="AO403" s="25">
        <f>AO402+AP403*$AM$41</f>
        <v>6.8538102727421543E-9</v>
      </c>
      <c r="AP403" s="27">
        <f>$AO$35*AM402*AO402-$AO$36*AO402</f>
        <v>-1.2963258316906666E-9</v>
      </c>
      <c r="AQ403" s="5"/>
      <c r="AR403" s="51">
        <f>AR402+$AS$41</f>
        <v>86.399999999999693</v>
      </c>
      <c r="AS403" s="25">
        <f>AS402+AT403*$AS$41</f>
        <v>3.0403685402274268</v>
      </c>
      <c r="AT403" s="26">
        <f>-$AU$35*AS402*AU402</f>
        <v>-8.9401754479640949E-9</v>
      </c>
      <c r="AU403" s="25">
        <f>AU402+AV403*$AS$41</f>
        <v>1.0302709255369275E-7</v>
      </c>
      <c r="AV403" s="27">
        <f>$AU$35*AS402*AU402-$AU$36*AU402</f>
        <v>-4.1952932960983909E-8</v>
      </c>
      <c r="AW403" s="30"/>
      <c r="AX403" s="19">
        <f>AX402+$AS$41</f>
        <v>86.399999999999693</v>
      </c>
      <c r="AY403" s="25">
        <f>AY402+AZ403*$AY$41</f>
        <v>1.3136787798064197E-3</v>
      </c>
      <c r="AZ403" s="26">
        <f>-$BA$35*AY402*BA402</f>
        <v>-1.7357884650898307E-9</v>
      </c>
      <c r="BA403" s="25">
        <f>BA402+BB403*$AY$41</f>
        <v>1.7030639553903399E-5</v>
      </c>
      <c r="BB403" s="27">
        <f>$BA$35*AY402*BA402-$BA$36*BA402</f>
        <v>-7.3389224494571866E-6</v>
      </c>
      <c r="BC403" s="36"/>
      <c r="BD403" s="19">
        <f>BD402+$BE$41</f>
        <v>72.000000000000483</v>
      </c>
      <c r="BE403" s="25">
        <f>BE402+BF403*$BE$41</f>
        <v>0.57330718974456829</v>
      </c>
      <c r="BF403" s="26">
        <f>-$BG$35*BE402*BG402</f>
        <v>-2.249028016260093E-9</v>
      </c>
      <c r="BG403" s="25">
        <f>BG402+BH403*$BE$41</f>
        <v>6.3652118223268671E-8</v>
      </c>
      <c r="BH403" s="27">
        <f>$BG$35*BE402*BG402-$BG$36*BG402</f>
        <v>-4.4971090607890283E-8</v>
      </c>
      <c r="BI403" s="74"/>
      <c r="BJ403" s="19">
        <f>BJ402+$BK$41</f>
        <v>165.59999999999988</v>
      </c>
      <c r="BK403" s="25">
        <f>BK402+BL403*$BK$41</f>
        <v>1.2027122100112557</v>
      </c>
      <c r="BL403" s="26">
        <f>-$BM$35*BK402*BM402</f>
        <v>-5.2138425161921061E-20</v>
      </c>
      <c r="BM403" s="25">
        <f>BM402+BN403*$BK$41</f>
        <v>7.3070102259709202E-19</v>
      </c>
      <c r="BN403" s="27">
        <f>$BM$35*BK402*BM402-$BM$36*BM402</f>
        <v>-6.0316296651382125E-19</v>
      </c>
      <c r="BO403" s="74"/>
      <c r="BP403" s="19">
        <f>BP402+$BK$41</f>
        <v>165.59999999999988</v>
      </c>
      <c r="BQ403" s="25">
        <f>BQ402+BR403*$BQ$41</f>
        <v>0.77439043397430518</v>
      </c>
      <c r="BR403" s="26">
        <f>-$BS$35*BQ402*BS402</f>
        <v>-2.3304229924369084E-4</v>
      </c>
      <c r="BS403" s="25">
        <f>BS402+BT403*$BQ$41</f>
        <v>5.3321174880068501E-3</v>
      </c>
      <c r="BT403" s="27">
        <f>$BS$35*BQ402*BS402-$BS$36*BS402</f>
        <v>-3.457576543273542E-3</v>
      </c>
      <c r="BU403" s="100"/>
      <c r="BV403" s="19">
        <f>BV402+$BK$41</f>
        <v>165.59999999999988</v>
      </c>
      <c r="BW403" s="25">
        <f>BW402+BX403*$BQ$41</f>
        <v>0.77439043397430518</v>
      </c>
      <c r="BX403" s="26">
        <f>-$BS$35*BW402*BY402</f>
        <v>-2.3304229924369084E-4</v>
      </c>
      <c r="BY403" s="25">
        <f>BY402+BZ403*$BQ$41</f>
        <v>5.3321174880068501E-3</v>
      </c>
      <c r="BZ403" s="27">
        <f>$BS$35*BW402*BY402-$BS$36*BY402</f>
        <v>-3.457576543273542E-3</v>
      </c>
      <c r="CA403" s="33"/>
      <c r="CB403" s="21">
        <f>CB402+$AA$41</f>
        <v>323.99999999999943</v>
      </c>
      <c r="CC403" s="64">
        <f>AC406</f>
        <v>3.1739904721066612E-28</v>
      </c>
      <c r="CD403" s="64">
        <f>AI406</f>
        <v>4.2693249338550374E-14</v>
      </c>
      <c r="CE403" s="64">
        <f>AO406</f>
        <v>5.2263897007915582E-9</v>
      </c>
      <c r="CF403" s="25">
        <f>AU406</f>
        <v>7.7887252859332609E-8</v>
      </c>
      <c r="CG403" s="63">
        <f>BA406</f>
        <v>1.3611274382437097E-5</v>
      </c>
      <c r="CH403" s="63">
        <f>BG406</f>
        <v>4.281641405339031E-8</v>
      </c>
      <c r="CI403" s="63">
        <f>BM406</f>
        <v>2.7821187272296077E-19</v>
      </c>
      <c r="CJ403" s="63">
        <f>BS406</f>
        <v>4.4161213336745136E-3</v>
      </c>
      <c r="CK403" s="64">
        <f>SUM(CC403:CJ403)</f>
        <v>4.4298585381562575E-3</v>
      </c>
      <c r="CL403" s="36"/>
    </row>
    <row r="404" spans="2:90" x14ac:dyDescent="0.65">
      <c r="B404" s="45">
        <v>44258</v>
      </c>
      <c r="C404" s="39">
        <f t="shared" si="94"/>
        <v>852</v>
      </c>
      <c r="D404" s="47">
        <v>434356</v>
      </c>
      <c r="E404" s="52">
        <f t="shared" si="101"/>
        <v>5.1688273855650398E-2</v>
      </c>
      <c r="F404" s="39">
        <f t="shared" si="96"/>
        <v>83684</v>
      </c>
      <c r="G404" s="47">
        <v>8403376</v>
      </c>
      <c r="H404" s="47">
        <f t="shared" si="97"/>
        <v>51</v>
      </c>
      <c r="I404" s="47">
        <v>7984</v>
      </c>
      <c r="J404" s="53">
        <f t="shared" si="102"/>
        <v>1.838123566843787E-2</v>
      </c>
      <c r="Y404" s="30"/>
      <c r="Z404" s="51">
        <f>Z403+$AA$41</f>
        <v>324.89999999999941</v>
      </c>
      <c r="AA404" s="25">
        <f>AA403+AB404*$AA$41</f>
        <v>18.138706446752369</v>
      </c>
      <c r="AB404" s="26">
        <f>-$AC$35*AA403*AC403</f>
        <v>-1.6078141139590835E-28</v>
      </c>
      <c r="AC404" s="25">
        <f>AC403+AD404*$AA$41</f>
        <v>4.8035323126084827E-28</v>
      </c>
      <c r="AD404" s="27">
        <f>$AC$35*AA403*AC403-$AC$36*AC403</f>
        <v>-1.2286644297411761E-28</v>
      </c>
      <c r="AE404" s="33"/>
      <c r="AF404" s="51">
        <f>AF403+$AG$41</f>
        <v>133.57000000000065</v>
      </c>
      <c r="AG404" s="80">
        <f>AG403+AH404*$AG$41</f>
        <v>6.9270656464365707</v>
      </c>
      <c r="AH404" s="26">
        <f>-$AI$35*AG403*AI403</f>
        <v>-9.1157699042742987E-15</v>
      </c>
      <c r="AI404" s="25">
        <f>AI403+AJ404*$AG$41</f>
        <v>5.5140357068932822E-14</v>
      </c>
      <c r="AJ404" s="27">
        <f>$AI$35*AG403*AI403-$AI$36*AI403</f>
        <v>-2.0336760583614729E-14</v>
      </c>
      <c r="AK404" s="30"/>
      <c r="AL404" s="51">
        <f>AL403+$AM$41</f>
        <v>180.5</v>
      </c>
      <c r="AM404" s="25">
        <f>AM403+AN404*$AM$41</f>
        <v>29.289000968929326</v>
      </c>
      <c r="AN404" s="26">
        <f>-$AO$35*AM403*AO403</f>
        <v>-3.613342603168535E-9</v>
      </c>
      <c r="AO404" s="25">
        <f>AO403+AP404*$AM$41</f>
        <v>6.2616479788666681E-9</v>
      </c>
      <c r="AP404" s="27">
        <f>$AO$35*AM403*AO403-$AO$36*AO403</f>
        <v>-1.1843245877509723E-9</v>
      </c>
      <c r="AQ404" s="5"/>
      <c r="AR404" s="51">
        <f>AR403+$AS$41</f>
        <v>86.639999999999688</v>
      </c>
      <c r="AS404" s="25">
        <f>AS403+AT404*$AS$41</f>
        <v>3.0403685382728072</v>
      </c>
      <c r="AT404" s="26">
        <f>-$AU$35*AS403*AU403</f>
        <v>-8.1442486057750159E-9</v>
      </c>
      <c r="AU404" s="25">
        <f>AU403+AV404*$AS$41</f>
        <v>9.385478622327993E-8</v>
      </c>
      <c r="AV404" s="27">
        <f>$AU$35*AS403*AU403-$AU$36*AU403</f>
        <v>-3.8217943043386719E-8</v>
      </c>
      <c r="AW404" s="30"/>
      <c r="AX404" s="19">
        <f>AX403+$AS$41</f>
        <v>86.639999999999688</v>
      </c>
      <c r="AY404" s="25">
        <f>AY403+AZ404*$AY$41</f>
        <v>1.313678489855064E-3</v>
      </c>
      <c r="AZ404" s="26">
        <f>-$BA$35*AY403*BA403</f>
        <v>-1.6108408647716229E-9</v>
      </c>
      <c r="BA404" s="25">
        <f>BA403+BB404*$AY$41</f>
        <v>1.5804723457378013E-5</v>
      </c>
      <c r="BB404" s="27">
        <f>$BA$35*AY403*BA403-$BA$36*BA403</f>
        <v>-6.8106449806965878E-6</v>
      </c>
      <c r="BC404" s="36"/>
      <c r="BD404" s="19">
        <f>BD403+$BE$41</f>
        <v>72.200000000000486</v>
      </c>
      <c r="BE404" s="25">
        <f>BE403+BF404*$BE$41</f>
        <v>0.57330718935045233</v>
      </c>
      <c r="BF404" s="26">
        <f>-$BG$35*BE403*BG403</f>
        <v>-1.9705797190730441E-9</v>
      </c>
      <c r="BG404" s="25">
        <f>BG403+BH404*$BE$41</f>
        <v>5.5771458798058353E-8</v>
      </c>
      <c r="BH404" s="27">
        <f>$BG$35*BE403*BG403-$BG$36*BG403</f>
        <v>-3.9403297126051596E-8</v>
      </c>
      <c r="BI404" s="74"/>
      <c r="BJ404" s="19">
        <f>BJ403+$BK$41</f>
        <v>166.05999999999989</v>
      </c>
      <c r="BK404" s="25">
        <f>BK403+BL404*$BK$41</f>
        <v>1.2027122100112557</v>
      </c>
      <c r="BL404" s="26">
        <f>-$BM$35*BK403*BM403</f>
        <v>-3.778939079504502E-20</v>
      </c>
      <c r="BM404" s="25">
        <f>BM403+BN404*$BK$41</f>
        <v>5.2960453660628216E-19</v>
      </c>
      <c r="BN404" s="27">
        <f>$BM$35*BK403*BM403-$BM$36*BM403</f>
        <v>-4.3716627389306482E-19</v>
      </c>
      <c r="BO404" s="74"/>
      <c r="BP404" s="19">
        <f>BP403+$BK$41</f>
        <v>166.05999999999989</v>
      </c>
      <c r="BQ404" s="25">
        <f>BQ403+BR404*$BQ$41</f>
        <v>0.77436854952819478</v>
      </c>
      <c r="BR404" s="26">
        <f>-$BS$35*BQ403*BS403</f>
        <v>-2.1884446110359914E-4</v>
      </c>
      <c r="BS404" s="25">
        <f>BS403+BT404*$BQ$41</f>
        <v>5.0074142973967652E-3</v>
      </c>
      <c r="BT404" s="27">
        <f>$BS$35*BQ403*BS403-$BS$36*BS403</f>
        <v>-3.2470319061008537E-3</v>
      </c>
      <c r="BU404" s="100"/>
      <c r="BV404" s="19">
        <f>BV403+$BK$41</f>
        <v>166.05999999999989</v>
      </c>
      <c r="BW404" s="25">
        <f>BW403+BX404*$BQ$41</f>
        <v>0.77436854952819478</v>
      </c>
      <c r="BX404" s="26">
        <f>-$BS$35*BW403*BY403</f>
        <v>-2.1884446110359914E-4</v>
      </c>
      <c r="BY404" s="25">
        <f>BY403+BZ404*$BQ$41</f>
        <v>5.0074142973967652E-3</v>
      </c>
      <c r="BZ404" s="27">
        <f>$BS$35*BW403*BY403-$BS$36*BY403</f>
        <v>-3.2470319061008537E-3</v>
      </c>
      <c r="CA404" s="33"/>
      <c r="CB404" s="21">
        <f>CB403+$AA$41</f>
        <v>324.89999999999941</v>
      </c>
      <c r="CC404" s="64">
        <f>AC407</f>
        <v>2.5800496875740617E-28</v>
      </c>
      <c r="CD404" s="64">
        <f>AI407</f>
        <v>3.7566784848808651E-14</v>
      </c>
      <c r="CE404" s="64">
        <f>AO407</f>
        <v>4.7748349024603189E-9</v>
      </c>
      <c r="CF404" s="25">
        <f>AU407</f>
        <v>7.0953098696377257E-8</v>
      </c>
      <c r="CG404" s="63">
        <f>BA407</f>
        <v>1.2631494362475461E-5</v>
      </c>
      <c r="CH404" s="63">
        <f>BG407</f>
        <v>3.7515387372539334E-8</v>
      </c>
      <c r="CI404" s="63">
        <f>BM407</f>
        <v>2.0164508516509085E-19</v>
      </c>
      <c r="CJ404" s="63">
        <f>BS407</f>
        <v>4.1471969532694657E-3</v>
      </c>
      <c r="CK404" s="64">
        <f>SUM(CC404:CJ404)</f>
        <v>4.1599416909904796E-3</v>
      </c>
      <c r="CL404" s="36"/>
    </row>
    <row r="405" spans="2:90" x14ac:dyDescent="0.65">
      <c r="B405" s="45">
        <v>44259</v>
      </c>
      <c r="C405" s="39">
        <f t="shared" si="94"/>
        <v>1192</v>
      </c>
      <c r="D405" s="47">
        <v>435548</v>
      </c>
      <c r="E405" s="52">
        <f t="shared" si="101"/>
        <v>5.1633917813078078E-2</v>
      </c>
      <c r="F405" s="39">
        <f t="shared" si="96"/>
        <v>31932</v>
      </c>
      <c r="G405" s="47">
        <v>8435308</v>
      </c>
      <c r="H405" s="47">
        <f t="shared" si="97"/>
        <v>68</v>
      </c>
      <c r="I405" s="47">
        <v>8052</v>
      </c>
      <c r="J405" s="53">
        <f t="shared" si="102"/>
        <v>1.8487055387695499E-2</v>
      </c>
      <c r="Y405" s="30"/>
      <c r="Z405" s="51">
        <f>Z404+$AA$41</f>
        <v>325.79999999999939</v>
      </c>
      <c r="AA405" s="25">
        <f>AA404+AB405*$AA$41</f>
        <v>18.138706446752369</v>
      </c>
      <c r="AB405" s="26">
        <f>-$AC$35*AA404*AC404</f>
        <v>-1.306947937888422E-28</v>
      </c>
      <c r="AC405" s="25">
        <f>AC404+AD405*$AA$41</f>
        <v>3.9046594976611982E-28</v>
      </c>
      <c r="AD405" s="27">
        <f>$AC$35*AA404*AC404-$AC$36*AC404</f>
        <v>-9.9874757216364956E-29</v>
      </c>
      <c r="AE405" s="33"/>
      <c r="AF405" s="51">
        <f>AF404+$AG$41</f>
        <v>133.94000000000065</v>
      </c>
      <c r="AG405" s="80">
        <f>AG404+AH405*$AG$41</f>
        <v>6.9270656464365681</v>
      </c>
      <c r="AH405" s="26">
        <f>-$AI$35*AG404*AI404</f>
        <v>-8.0211783368734612E-15</v>
      </c>
      <c r="AI405" s="25">
        <f>AI404+AJ405*$AG$41</f>
        <v>4.8519284959288587E-14</v>
      </c>
      <c r="AJ405" s="27">
        <f>$AI$35*AG404*AI404-$AI$36*AI404</f>
        <v>-1.7894789485524963E-14</v>
      </c>
      <c r="AK405" s="30"/>
      <c r="AL405" s="51">
        <f>AL404+$AM$41</f>
        <v>181</v>
      </c>
      <c r="AM405" s="25">
        <f>AM404+AN405*$AM$41</f>
        <v>29.289000967278749</v>
      </c>
      <c r="AN405" s="26">
        <f>-$AO$35*AM404*AO404</f>
        <v>-3.3011534469621633E-9</v>
      </c>
      <c r="AO405" s="25">
        <f>AO404+AP405*$AM$41</f>
        <v>5.7206479097444158E-9</v>
      </c>
      <c r="AP405" s="27">
        <f>$AO$35*AM404*AO404-$AO$36*AO404</f>
        <v>-1.0820001382445044E-9</v>
      </c>
      <c r="AQ405" s="5"/>
      <c r="AR405" s="51">
        <f>AR404+$AS$41</f>
        <v>86.879999999999683</v>
      </c>
      <c r="AS405" s="25">
        <f>AS404+AT405*$AS$41</f>
        <v>3.0403685364922035</v>
      </c>
      <c r="AT405" s="26">
        <f>-$AU$35*AS404*AU404</f>
        <v>-7.4191816191890906E-9</v>
      </c>
      <c r="AU405" s="25">
        <f>AU404+AV405*$AS$41</f>
        <v>8.5499072899771085E-8</v>
      </c>
      <c r="AV405" s="27">
        <f>$AU$35*AS404*AU404-$AU$36*AU404</f>
        <v>-3.4815472181286884E-8</v>
      </c>
      <c r="AW405" s="30"/>
      <c r="AX405" s="19">
        <f>AX404+$AS$41</f>
        <v>86.879999999999683</v>
      </c>
      <c r="AY405" s="25">
        <f>AY404+AZ405*$AY$41</f>
        <v>1.313678220775329E-3</v>
      </c>
      <c r="AZ405" s="26">
        <f>-$BA$35*AY404*BA404</f>
        <v>-1.4948874175726981E-9</v>
      </c>
      <c r="BA405" s="25">
        <f>BA404+BB405*$AY$41</f>
        <v>1.4667052448181959E-5</v>
      </c>
      <c r="BB405" s="27">
        <f>$BA$35*AY404*BA404-$BA$36*BA404</f>
        <v>-6.320394495533633E-6</v>
      </c>
      <c r="BC405" s="36"/>
      <c r="BD405" s="19">
        <f>BD404+$BE$41</f>
        <v>72.400000000000489</v>
      </c>
      <c r="BE405" s="25">
        <f>BE404+BF405*$BE$41</f>
        <v>0.57330718900513122</v>
      </c>
      <c r="BF405" s="26">
        <f>-$BG$35*BE404*BG404</f>
        <v>-1.726605627632427E-9</v>
      </c>
      <c r="BG405" s="25">
        <f>BG404+BH405*$BE$41</f>
        <v>4.8866490279837252E-8</v>
      </c>
      <c r="BH405" s="27">
        <f>$BG$35*BE404*BG404-$BG$36*BG404</f>
        <v>-3.4524842591105505E-8</v>
      </c>
      <c r="BI405" s="74"/>
      <c r="BJ405" s="19">
        <f>BJ404+$BK$41</f>
        <v>166.5199999999999</v>
      </c>
      <c r="BK405" s="25">
        <f>BK404+BL405*$BK$41</f>
        <v>1.2027122100112557</v>
      </c>
      <c r="BL405" s="26">
        <f>-$BM$35*BK404*BM404</f>
        <v>-2.738935923411033E-20</v>
      </c>
      <c r="BM405" s="25">
        <f>BM404+BN405*$BK$41</f>
        <v>3.8385188540869458E-19</v>
      </c>
      <c r="BN405" s="27">
        <f>$BM$35*BK404*BM404-$BM$36*BM404</f>
        <v>-3.1685358955997306E-19</v>
      </c>
      <c r="BO405" s="74"/>
      <c r="BP405" s="19">
        <f>BP404+$BK$41</f>
        <v>166.5199999999999</v>
      </c>
      <c r="BQ405" s="25">
        <f>BQ404+BR405*$BQ$41</f>
        <v>0.77434799833221901</v>
      </c>
      <c r="BR405" s="26">
        <f>-$BS$35*BQ404*BS404</f>
        <v>-2.0551195975717951E-4</v>
      </c>
      <c r="BS405" s="25">
        <f>BS404+BT405*$BQ$41</f>
        <v>4.702483564041693E-3</v>
      </c>
      <c r="BT405" s="27">
        <f>$BS$35*BQ404*BS404-$BS$36*BS404</f>
        <v>-3.0493073335507181E-3</v>
      </c>
      <c r="BU405" s="100"/>
      <c r="BV405" s="19">
        <f>BV404+$BK$41</f>
        <v>166.5199999999999</v>
      </c>
      <c r="BW405" s="25">
        <f>BW404+BX405*$BQ$41</f>
        <v>0.77434799833221901</v>
      </c>
      <c r="BX405" s="26">
        <f>-$BS$35*BW404*BY404</f>
        <v>-2.0551195975717951E-4</v>
      </c>
      <c r="BY405" s="25">
        <f>BY404+BZ405*$BQ$41</f>
        <v>4.702483564041693E-3</v>
      </c>
      <c r="BZ405" s="27">
        <f>$BS$35*BW404*BY404-$BS$36*BY404</f>
        <v>-3.0493073335507181E-3</v>
      </c>
      <c r="CA405" s="33"/>
      <c r="CB405" s="21">
        <f>CB404+$AA$41</f>
        <v>325.79999999999939</v>
      </c>
      <c r="CC405" s="64">
        <f>AC408</f>
        <v>2.0972515352047717E-28</v>
      </c>
      <c r="CD405" s="64">
        <f>AI408</f>
        <v>3.3055889297289024E-14</v>
      </c>
      <c r="CE405" s="64">
        <f>AO408</f>
        <v>4.36229398316601E-9</v>
      </c>
      <c r="CF405" s="25">
        <f>AU397</f>
        <v>1.8026921174204706E-7</v>
      </c>
      <c r="CG405" s="63">
        <f>BA408</f>
        <v>0</v>
      </c>
      <c r="CH405" s="63">
        <f>BG408</f>
        <v>0</v>
      </c>
      <c r="CI405" s="63">
        <f>BM408</f>
        <v>0</v>
      </c>
      <c r="CJ405" s="63">
        <f>BS408</f>
        <v>0</v>
      </c>
      <c r="CK405" s="64">
        <f>SUM(CC405:CJ405)</f>
        <v>1.8463153878110236E-7</v>
      </c>
      <c r="CL405" s="75">
        <f>P133</f>
        <v>44690</v>
      </c>
    </row>
    <row r="406" spans="2:90" x14ac:dyDescent="0.65">
      <c r="B406" s="45">
        <v>44260</v>
      </c>
      <c r="C406" s="39">
        <f t="shared" si="94"/>
        <v>1180</v>
      </c>
      <c r="D406" s="47">
        <v>436728</v>
      </c>
      <c r="E406" s="52">
        <f t="shared" si="101"/>
        <v>5.1344276749893454E-2</v>
      </c>
      <c r="F406" s="39">
        <f t="shared" si="96"/>
        <v>70567</v>
      </c>
      <c r="G406" s="47">
        <v>8505875</v>
      </c>
      <c r="H406" s="47">
        <f t="shared" si="97"/>
        <v>67</v>
      </c>
      <c r="I406" s="47">
        <v>8119</v>
      </c>
      <c r="J406" s="53">
        <f t="shared" si="102"/>
        <v>1.859051858364932E-2</v>
      </c>
      <c r="Y406" s="30"/>
      <c r="Z406" s="51">
        <f>Z405+$AA$41</f>
        <v>326.69999999999936</v>
      </c>
      <c r="AA406" s="25">
        <f>AA405+AB406*$AA$41</f>
        <v>18.138706446752369</v>
      </c>
      <c r="AB406" s="26">
        <f>-$AC$35*AA405*AC405</f>
        <v>-1.0623820860390006E-28</v>
      </c>
      <c r="AC406" s="25">
        <f>AC405+AD406*$AA$41</f>
        <v>3.1739904721066612E-28</v>
      </c>
      <c r="AD406" s="27">
        <f>$AC$35*AA405*AC405-$AC$36*AC405</f>
        <v>-8.1185447283837449E-29</v>
      </c>
      <c r="AE406" s="33"/>
      <c r="AF406" s="51">
        <f>AF405+$AG$41</f>
        <v>134.31000000000066</v>
      </c>
      <c r="AG406" s="80">
        <f>AG405+AH406*$AG$41</f>
        <v>6.9270656464365654</v>
      </c>
      <c r="AH406" s="26">
        <f>-$AI$35*AG405*AI405</f>
        <v>-7.0580217126542447E-15</v>
      </c>
      <c r="AI406" s="25">
        <f>AI405+AJ406*$AG$41</f>
        <v>4.2693249338550374E-14</v>
      </c>
      <c r="AJ406" s="27">
        <f>$AI$35*AG405*AI405-$AI$36*AI405</f>
        <v>-1.5746042218211389E-14</v>
      </c>
      <c r="AK406" s="30"/>
      <c r="AL406" s="51">
        <f>AL405+$AM$41</f>
        <v>181.5</v>
      </c>
      <c r="AM406" s="25">
        <f>AM405+AN406*$AM$41</f>
        <v>29.289000965770782</v>
      </c>
      <c r="AN406" s="26">
        <f>-$AO$35*AM405*AO405</f>
        <v>-3.0159371189153762E-9</v>
      </c>
      <c r="AO406" s="25">
        <f>AO405+AP406*$AM$41</f>
        <v>5.2263897007915582E-9</v>
      </c>
      <c r="AP406" s="27">
        <f>$AO$35*AM405*AO405-$AO$36*AO405</f>
        <v>-9.8851641790571475E-10</v>
      </c>
      <c r="AQ406" s="5"/>
      <c r="AR406" s="51">
        <f>AR405+$AS$41</f>
        <v>87.119999999999678</v>
      </c>
      <c r="AS406" s="25">
        <f>AS405+AT406*$AS$41</f>
        <v>3.0403685348701237</v>
      </c>
      <c r="AT406" s="26">
        <f>-$AU$35*AS405*AU405</f>
        <v>-6.7586659697366474E-9</v>
      </c>
      <c r="AU406" s="25">
        <f>AU405+AV406*$AS$41</f>
        <v>7.7887252859332609E-8</v>
      </c>
      <c r="AV406" s="27">
        <f>$AU$35*AS405*AU405-$AU$36*AU405</f>
        <v>-3.1715916835160342E-8</v>
      </c>
      <c r="AW406" s="30"/>
      <c r="AX406" s="19">
        <f>AX405+$AS$41</f>
        <v>87.119999999999678</v>
      </c>
      <c r="AY406" s="25">
        <f>AY405+AZ406*$AY$41</f>
        <v>1.3136779710648048E-3</v>
      </c>
      <c r="AZ406" s="26">
        <f>-$BA$35*AY405*BA405</f>
        <v>-1.3872806902185198E-9</v>
      </c>
      <c r="BA406" s="25">
        <f>BA405+BB406*$AY$41</f>
        <v>1.3611274382437097E-5</v>
      </c>
      <c r="BB406" s="27">
        <f>$BA$35*AY405*BA405-$BA$36*BA405</f>
        <v>-5.8654336985825654E-6</v>
      </c>
      <c r="BC406" s="36"/>
      <c r="BD406" s="19">
        <f>BD405+$BE$41</f>
        <v>72.600000000000492</v>
      </c>
      <c r="BE406" s="25">
        <f>BE405+BF406*$BE$41</f>
        <v>0.5733071887025637</v>
      </c>
      <c r="BF406" s="26">
        <f>-$BG$35*BE405*BG405</f>
        <v>-1.5128375496595233E-9</v>
      </c>
      <c r="BG406" s="25">
        <f>BG405+BH406*$BE$41</f>
        <v>4.281641405339031E-8</v>
      </c>
      <c r="BH406" s="27">
        <f>$BG$35*BE405*BG405-$BG$36*BG405</f>
        <v>-3.0250381132234689E-8</v>
      </c>
      <c r="BI406" s="74"/>
      <c r="BJ406" s="19">
        <f>BJ405+$BK$41</f>
        <v>166.9799999999999</v>
      </c>
      <c r="BK406" s="25">
        <f>BK405+BL406*$BK$41</f>
        <v>1.2027122100112557</v>
      </c>
      <c r="BL406" s="26">
        <f>-$BM$35*BK405*BM405</f>
        <v>-1.9851524024925767E-20</v>
      </c>
      <c r="BM406" s="25">
        <f>BM405+BN406*$BK$41</f>
        <v>2.7821187272296077E-19</v>
      </c>
      <c r="BN406" s="27">
        <f>$BM$35*BK405*BM405-$BM$36*BM405</f>
        <v>-2.2965220149072569E-19</v>
      </c>
      <c r="BO406" s="74"/>
      <c r="BP406" s="19">
        <f>BP405+$BK$41</f>
        <v>166.9799999999999</v>
      </c>
      <c r="BQ406" s="25">
        <f>BQ405+BR406*$BQ$41</f>
        <v>0.7743286991309235</v>
      </c>
      <c r="BR406" s="26">
        <f>-$BS$35*BQ405*BS405</f>
        <v>-1.9299201295530974E-4</v>
      </c>
      <c r="BS406" s="25">
        <f>BS405+BT406*$BQ$41</f>
        <v>4.4161213336745136E-3</v>
      </c>
      <c r="BT406" s="27">
        <f>$BS$35*BQ405*BS405-$BS$36*BS405</f>
        <v>-2.8636223036717905E-3</v>
      </c>
      <c r="BU406" s="100"/>
      <c r="BV406" s="19">
        <f>BV405+$BK$41</f>
        <v>166.9799999999999</v>
      </c>
      <c r="BW406" s="25">
        <f>BW405+BX406*$BQ$41</f>
        <v>0.7743286991309235</v>
      </c>
      <c r="BX406" s="26">
        <f>-$BS$35*BW405*BY405</f>
        <v>-1.9299201295530974E-4</v>
      </c>
      <c r="BY406" s="25">
        <f>BY405+BZ406*$BQ$41</f>
        <v>4.4161213336745136E-3</v>
      </c>
      <c r="BZ406" s="27">
        <f>$BS$35*BW405*BY405-$BS$36*BY405</f>
        <v>-2.8636223036717905E-3</v>
      </c>
      <c r="CA406" s="33"/>
      <c r="CB406" s="21">
        <f>CB405+$AA$41</f>
        <v>326.69999999999936</v>
      </c>
      <c r="CC406" s="64">
        <f>AC409</f>
        <v>1.7047981762143917E-28</v>
      </c>
      <c r="CD406" s="64">
        <f>AI409</f>
        <v>2.9086647197312108E-14</v>
      </c>
      <c r="CE406" s="64">
        <f>AO409</f>
        <v>3.9853961831277302E-9</v>
      </c>
      <c r="CF406" s="25">
        <f>AU398</f>
        <v>1.6422018629497106E-7</v>
      </c>
      <c r="CG406" s="63">
        <f>BA409</f>
        <v>0</v>
      </c>
      <c r="CH406" s="63">
        <f>BG409</f>
        <v>0</v>
      </c>
      <c r="CI406" s="63">
        <f>BM409</f>
        <v>0</v>
      </c>
      <c r="CJ406" s="63">
        <f>BS409</f>
        <v>0</v>
      </c>
      <c r="CK406" s="64">
        <f>SUM(CC406:CJ406)</f>
        <v>1.6820561156474599E-7</v>
      </c>
      <c r="CL406" s="36"/>
    </row>
    <row r="407" spans="2:90" x14ac:dyDescent="0.65">
      <c r="B407" s="45">
        <v>44261</v>
      </c>
      <c r="C407" s="39">
        <f t="shared" si="94"/>
        <v>1164</v>
      </c>
      <c r="D407" s="47">
        <v>437892</v>
      </c>
      <c r="E407" s="52">
        <f t="shared" si="101"/>
        <v>5.1198593959671516E-2</v>
      </c>
      <c r="F407" s="39">
        <f t="shared" si="96"/>
        <v>46938</v>
      </c>
      <c r="G407" s="47">
        <v>8552813</v>
      </c>
      <c r="H407" s="47">
        <f t="shared" si="97"/>
        <v>59</v>
      </c>
      <c r="I407" s="47">
        <v>8178</v>
      </c>
      <c r="J407" s="53">
        <f t="shared" si="102"/>
        <v>1.867583787783289E-2</v>
      </c>
      <c r="Y407" s="30"/>
      <c r="Z407" s="51">
        <f>Z406+$AA$41</f>
        <v>327.59999999999934</v>
      </c>
      <c r="AA407" s="25">
        <f>AA406+AB407*$AA$41</f>
        <v>18.138706446752369</v>
      </c>
      <c r="AB407" s="26">
        <f>-$AC$35*AA406*AC406</f>
        <v>-8.6358122157497539E-29</v>
      </c>
      <c r="AC407" s="25">
        <f>AC406+AD407*$AA$41</f>
        <v>2.5800496875740617E-28</v>
      </c>
      <c r="AD407" s="27">
        <f>$AC$35*AA406*AC406-$AC$36*AC406</f>
        <v>-6.5993420503622182E-29</v>
      </c>
      <c r="AE407" s="33"/>
      <c r="AF407" s="51">
        <f>AF406+$AG$41</f>
        <v>134.68000000000066</v>
      </c>
      <c r="AG407" s="80">
        <f>AG406+AH407*$AG$41</f>
        <v>6.9270656464365628</v>
      </c>
      <c r="AH407" s="26">
        <f>-$AI$35*AG406*AI406</f>
        <v>-6.2105177573842818E-15</v>
      </c>
      <c r="AI407" s="25">
        <f>AI406+AJ407*$AG$41</f>
        <v>3.7566784848808651E-14</v>
      </c>
      <c r="AJ407" s="27">
        <f>$AI$35*AG406*AI406-$AI$36*AI406</f>
        <v>-1.3855309431734392E-14</v>
      </c>
      <c r="AK407" s="30"/>
      <c r="AL407" s="51">
        <f>AL406+$AM$41</f>
        <v>182</v>
      </c>
      <c r="AM407" s="25">
        <f>AM406+AN407*$AM$41</f>
        <v>29.2890009643931</v>
      </c>
      <c r="AN407" s="26">
        <f>-$AO$35*AM406*AO406</f>
        <v>-2.7553631938916116E-9</v>
      </c>
      <c r="AO407" s="25">
        <f>AO406+AP407*$AM$41</f>
        <v>4.7748349024603189E-9</v>
      </c>
      <c r="AP407" s="27">
        <f>$AO$35*AM406*AO406-$AO$36*AO406</f>
        <v>-9.0310959666247892E-10</v>
      </c>
      <c r="AQ407" s="5"/>
      <c r="AR407" s="51">
        <f>AR406+$AS$41</f>
        <v>87.359999999999673</v>
      </c>
      <c r="AS407" s="25">
        <f>AS406+AT407*$AS$41</f>
        <v>3.0403685333924546</v>
      </c>
      <c r="AT407" s="26">
        <f>-$AU$35*AS406*AU406</f>
        <v>-6.1569547743856862E-9</v>
      </c>
      <c r="AU407" s="25">
        <f>AU406+AV407*$AS$41</f>
        <v>7.0953098696377257E-8</v>
      </c>
      <c r="AV407" s="27">
        <f>$AU$35*AS406*AU406-$AU$36*AU406</f>
        <v>-2.889230901231399E-8</v>
      </c>
      <c r="AW407" s="30"/>
      <c r="AX407" s="19">
        <f>AX406+$AS$41</f>
        <v>87.359999999999673</v>
      </c>
      <c r="AY407" s="25">
        <f>AY406+AZ407*$AY$41</f>
        <v>1.3136777393292309E-3</v>
      </c>
      <c r="AZ407" s="26">
        <f>-$BA$35*AY406*BA406</f>
        <v>-1.2874198546314949E-9</v>
      </c>
      <c r="BA407" s="25">
        <f>BA406+BB407*$AY$41</f>
        <v>1.2631494362475461E-5</v>
      </c>
      <c r="BB407" s="27">
        <f>$BA$35*AY406*BA406-$BA$36*BA406</f>
        <v>-5.4432223331202078E-6</v>
      </c>
      <c r="BC407" s="36"/>
      <c r="BD407" s="19">
        <f>BD406+$BE$41</f>
        <v>72.800000000000495</v>
      </c>
      <c r="BE407" s="25">
        <f>BE406+BF407*$BE$41</f>
        <v>0.57330718843745654</v>
      </c>
      <c r="BF407" s="26">
        <f>-$BG$35*BE406*BG406</f>
        <v>-1.3255357304488035E-9</v>
      </c>
      <c r="BG407" s="25">
        <f>BG406+BH407*$BE$41</f>
        <v>3.7515387372539334E-8</v>
      </c>
      <c r="BH407" s="27">
        <f>$BG$35*BE406*BG406-$BG$36*BG406</f>
        <v>-2.6505133404254899E-8</v>
      </c>
      <c r="BI407" s="74"/>
      <c r="BJ407" s="19">
        <f>BJ406+$BK$41</f>
        <v>167.43999999999991</v>
      </c>
      <c r="BK407" s="25">
        <f>BK406+BL407*$BK$41</f>
        <v>1.2027122100112557</v>
      </c>
      <c r="BL407" s="26">
        <f>-$BM$35*BK406*BM406</f>
        <v>-1.43881791006421E-20</v>
      </c>
      <c r="BM407" s="25">
        <f>BM406+BN407*$BK$41</f>
        <v>2.0164508516509085E-19</v>
      </c>
      <c r="BN407" s="27">
        <f>$BM$35*BK406*BM406-$BM$36*BM406</f>
        <v>-1.6644953816928242E-19</v>
      </c>
      <c r="BO407" s="74"/>
      <c r="BP407" s="19">
        <f>BP406+$BK$41</f>
        <v>167.43999999999991</v>
      </c>
      <c r="BQ407" s="25">
        <f>BQ406+BR407*$BQ$41</f>
        <v>0.77431057562463967</v>
      </c>
      <c r="BR407" s="26">
        <f>-$BS$35*BQ406*BS406</f>
        <v>-1.8123506283795077E-4</v>
      </c>
      <c r="BS407" s="25">
        <f>BS406+BT407*$BQ$41</f>
        <v>4.1471969532694657E-3</v>
      </c>
      <c r="BT407" s="27">
        <f>$BS$35*BQ406*BS406-$BS$36*BS406</f>
        <v>-2.6892438040504833E-3</v>
      </c>
      <c r="BU407" s="100"/>
      <c r="BV407" s="19">
        <f>BV406+$BK$41</f>
        <v>167.43999999999991</v>
      </c>
      <c r="BW407" s="25">
        <f>BW406+BX407*$BQ$41</f>
        <v>0.77431057562463967</v>
      </c>
      <c r="BX407" s="26">
        <f>-$BS$35*BW406*BY406</f>
        <v>-1.8123506283795077E-4</v>
      </c>
      <c r="BY407" s="25">
        <f>BY406+BZ407*$BQ$41</f>
        <v>4.1471969532694657E-3</v>
      </c>
      <c r="BZ407" s="27">
        <f>$BS$35*BW406*BY406-$BS$36*BY406</f>
        <v>-2.6892438040504833E-3</v>
      </c>
      <c r="CA407" s="33"/>
      <c r="CB407" s="21">
        <f>CB406+$AA$41</f>
        <v>327.59999999999934</v>
      </c>
      <c r="CC407" s="64">
        <f>AC410</f>
        <v>1.385783618625482E-28</v>
      </c>
      <c r="CD407" s="64">
        <f>AI410</f>
        <v>2.5594018589912479E-14</v>
      </c>
      <c r="CE407" s="64">
        <f>AO410</f>
        <v>3.6410619728066831E-9</v>
      </c>
      <c r="CF407" s="25">
        <f>AU399</f>
        <v>1.4959997509010565E-7</v>
      </c>
      <c r="CG407" s="63">
        <f>BA410</f>
        <v>0</v>
      </c>
      <c r="CH407" s="63">
        <f>BG410</f>
        <v>0</v>
      </c>
      <c r="CI407" s="63">
        <f>BM410</f>
        <v>0</v>
      </c>
      <c r="CJ407" s="63">
        <f>BS410</f>
        <v>0</v>
      </c>
      <c r="CK407" s="64">
        <f>SUM(CC407:CJ407)</f>
        <v>1.5324106265693091E-7</v>
      </c>
      <c r="CL407" s="36"/>
    </row>
    <row r="408" spans="2:90" x14ac:dyDescent="0.65">
      <c r="B408" s="45">
        <v>44262</v>
      </c>
      <c r="C408" s="39">
        <f t="shared" si="94"/>
        <v>1064</v>
      </c>
      <c r="D408" s="47">
        <v>438956</v>
      </c>
      <c r="E408" s="52">
        <f t="shared" si="101"/>
        <v>5.1123722375718758E-2</v>
      </c>
      <c r="F408" s="39">
        <f t="shared" si="96"/>
        <v>33338</v>
      </c>
      <c r="G408" s="47">
        <v>8586151</v>
      </c>
      <c r="H408" s="47">
        <f t="shared" si="97"/>
        <v>49</v>
      </c>
      <c r="I408" s="47">
        <v>8227</v>
      </c>
      <c r="J408" s="53">
        <f t="shared" si="102"/>
        <v>1.8742197395638743E-2</v>
      </c>
      <c r="Y408" s="30"/>
      <c r="Z408" s="51">
        <f>Z407+$AA$41</f>
        <v>328.49999999999932</v>
      </c>
      <c r="AA408" s="25">
        <f>AA407+AB408*$AA$41</f>
        <v>18.138706446752369</v>
      </c>
      <c r="AB408" s="26">
        <f>-$AC$35*AA407*AC407</f>
        <v>-7.0198145851411606E-29</v>
      </c>
      <c r="AC408" s="25">
        <f>AC407+AD408*$AA$41</f>
        <v>2.0972515352047717E-28</v>
      </c>
      <c r="AD408" s="27">
        <f>$AC$35*AA407*AC407-$AC$36*AC407</f>
        <v>-5.3644239152143349E-29</v>
      </c>
      <c r="AE408" s="33"/>
      <c r="AF408" s="51">
        <f>AF407+$AG$41</f>
        <v>135.05000000000067</v>
      </c>
      <c r="AG408" s="80">
        <f>AG407+AH408*$AG$41</f>
        <v>6.927065646436561</v>
      </c>
      <c r="AH408" s="26">
        <f>-$AI$35*AG407*AI407</f>
        <v>-5.4647792802383762E-15</v>
      </c>
      <c r="AI408" s="25">
        <f>AI407+AJ408*$AG$41</f>
        <v>3.3055889297289024E-14</v>
      </c>
      <c r="AJ408" s="27">
        <f>$AI$35*AG407*AI407-$AI$36*AI407</f>
        <v>-1.219160959870169E-14</v>
      </c>
      <c r="AK408" s="30"/>
      <c r="AL408" s="51">
        <f>AL407+$AM$41</f>
        <v>182.5</v>
      </c>
      <c r="AM408" s="25">
        <f>AM407+AN408*$AM$41</f>
        <v>29.289000963134448</v>
      </c>
      <c r="AN408" s="26">
        <f>-$AO$35*AM407*AO407</f>
        <v>-2.517302593133606E-9</v>
      </c>
      <c r="AO408" s="25">
        <f>AO407+AP408*$AM$41</f>
        <v>4.36229398316601E-9</v>
      </c>
      <c r="AP408" s="27">
        <f>$AO$35*AM407*AO407-$AO$36*AO407</f>
        <v>-8.2508183858861702E-10</v>
      </c>
      <c r="AQ408" s="5"/>
      <c r="AR408" s="51">
        <f>AR407+$AS$41</f>
        <v>87.599999999999667</v>
      </c>
      <c r="AS408" s="25">
        <f>AS407+AT408*$AS$41</f>
        <v>3.0403685320463394</v>
      </c>
      <c r="AT408" s="26">
        <f>-$AU$35*AS407*AU407</f>
        <v>-5.6088127842020198E-9</v>
      </c>
      <c r="AU408" s="25">
        <f>AU407+AV408*$AS$41</f>
        <v>6.4636279105377003E-8</v>
      </c>
      <c r="AV408" s="27">
        <f>$AU$35*AS407*AU407-$AU$36*AU407</f>
        <v>-2.6320081629167748E-8</v>
      </c>
      <c r="AW408" s="30"/>
      <c r="AX408" s="30"/>
      <c r="AY408" s="30"/>
      <c r="AZ408" s="30"/>
      <c r="BA408" s="30"/>
      <c r="BB408" s="30"/>
      <c r="BC408" s="36"/>
      <c r="BD408" s="30"/>
      <c r="BE408" s="30"/>
      <c r="BF408" s="30"/>
      <c r="BG408" s="30"/>
      <c r="BH408" s="30"/>
      <c r="BI408" s="30"/>
      <c r="BJ408" s="30"/>
      <c r="BK408" s="30"/>
      <c r="BL408" s="30"/>
      <c r="BM408" s="30"/>
      <c r="BN408" s="30"/>
      <c r="BO408" s="30"/>
      <c r="BP408" s="30"/>
      <c r="BQ408" s="30"/>
      <c r="BR408" s="30"/>
      <c r="BS408" s="30"/>
      <c r="BT408" s="30"/>
      <c r="BU408" s="30"/>
      <c r="BV408" s="30"/>
      <c r="BW408" s="30"/>
      <c r="BX408" s="30"/>
      <c r="BY408" s="30"/>
      <c r="BZ408" s="30"/>
      <c r="CA408" s="30"/>
      <c r="CB408" s="21">
        <f>CB407+$AA$41</f>
        <v>328.49999999999932</v>
      </c>
      <c r="CC408" s="64">
        <f>AC411</f>
        <v>1.1264654458483128E-28</v>
      </c>
      <c r="CD408" s="64">
        <f>AI411</f>
        <v>2.2520773299760689E-14</v>
      </c>
      <c r="CE408" s="64">
        <f>AO411</f>
        <v>3.3264778909075402E-9</v>
      </c>
      <c r="CF408" s="25">
        <f>AU400</f>
        <v>1.3628137351082742E-7</v>
      </c>
      <c r="CG408" s="63">
        <f>BA411</f>
        <v>0</v>
      </c>
      <c r="CH408" s="63">
        <f>BG411</f>
        <v>0</v>
      </c>
      <c r="CI408" s="63">
        <f>BM411</f>
        <v>0</v>
      </c>
      <c r="CJ408" s="63">
        <f>BS411</f>
        <v>0</v>
      </c>
      <c r="CK408" s="64">
        <f>SUM(CC408:CJ408)</f>
        <v>1.3960787392250825E-7</v>
      </c>
      <c r="CL408" s="75">
        <f>P134</f>
        <v>44697</v>
      </c>
    </row>
    <row r="409" spans="2:90" x14ac:dyDescent="0.65">
      <c r="B409" s="45">
        <v>44263</v>
      </c>
      <c r="C409" s="39">
        <f t="shared" si="94"/>
        <v>1036</v>
      </c>
      <c r="D409" s="47">
        <v>439992</v>
      </c>
      <c r="E409" s="52">
        <f t="shared" si="101"/>
        <v>5.1146581910589732E-2</v>
      </c>
      <c r="F409" s="39">
        <f t="shared" si="96"/>
        <v>16418</v>
      </c>
      <c r="G409" s="47">
        <v>8602569</v>
      </c>
      <c r="H409" s="47">
        <f t="shared" si="97"/>
        <v>26</v>
      </c>
      <c r="I409" s="47">
        <v>8253</v>
      </c>
      <c r="J409" s="53">
        <f t="shared" si="102"/>
        <v>1.8757159221076746E-2</v>
      </c>
      <c r="Y409" s="30"/>
      <c r="Z409" s="51">
        <f>Z408+$AA$41</f>
        <v>329.3999999999993</v>
      </c>
      <c r="AA409" s="25">
        <f>AA408+AB409*$AA$41</f>
        <v>18.138706446752369</v>
      </c>
      <c r="AB409" s="26">
        <f>-$AC$35*AA408*AC408</f>
        <v>-5.7062144913120147E-29</v>
      </c>
      <c r="AC409" s="25">
        <f>AC408+AD409*$AA$41</f>
        <v>1.7047981762143917E-28</v>
      </c>
      <c r="AD409" s="27">
        <f>$AC$35*AA408*AC408-$AC$36*AC408</f>
        <v>-4.3605928776708885E-29</v>
      </c>
      <c r="AE409" s="33"/>
      <c r="AF409" s="51">
        <f>AF408+$AG$41</f>
        <v>135.42000000000067</v>
      </c>
      <c r="AG409" s="80">
        <f>AG408+AH409*$AG$41</f>
        <v>6.9270656464365592</v>
      </c>
      <c r="AH409" s="26">
        <f>-$AI$35*AG408*AI408</f>
        <v>-4.808586618436877E-15</v>
      </c>
      <c r="AI409" s="25">
        <f>AI408+AJ409*$AG$41</f>
        <v>2.9086647197312108E-14</v>
      </c>
      <c r="AJ409" s="27">
        <f>$AI$35*AG408*AI408-$AI$36*AI408</f>
        <v>-1.0727681351288962E-14</v>
      </c>
      <c r="AK409" s="30"/>
      <c r="AL409" s="51">
        <f>AL408+$AM$41</f>
        <v>183</v>
      </c>
      <c r="AM409" s="25">
        <f>AM408+AN409*$AM$41</f>
        <v>29.289000961984542</v>
      </c>
      <c r="AN409" s="26">
        <f>-$AO$35*AM408*AO408</f>
        <v>-2.2998101881396476E-9</v>
      </c>
      <c r="AO409" s="25">
        <f>AO408+AP409*$AM$41</f>
        <v>3.9853961831277302E-9</v>
      </c>
      <c r="AP409" s="27">
        <f>$AO$35*AM408*AO408-$AO$36*AO408</f>
        <v>-7.5379560007655915E-10</v>
      </c>
      <c r="AQ409" s="5"/>
      <c r="AR409" s="51">
        <f>AR408+$AS$41</f>
        <v>87.839999999999662</v>
      </c>
      <c r="AS409" s="25">
        <f>AS408+AT409*$AS$41</f>
        <v>3.0403685308200665</v>
      </c>
      <c r="AT409" s="26">
        <f>-$AU$35*AS408*AU408</f>
        <v>-5.1094708345343662E-9</v>
      </c>
      <c r="AU409" s="25">
        <f>AU408+AV409*$AS$41</f>
        <v>5.8881833962284539E-8</v>
      </c>
      <c r="AV409" s="27">
        <f>$AU$35*AS408*AU408-$AU$36*AU408</f>
        <v>-2.3976854762885283E-8</v>
      </c>
      <c r="AW409" s="30"/>
      <c r="AX409" s="30"/>
      <c r="AY409" s="30"/>
      <c r="AZ409" s="30"/>
      <c r="BA409" s="30"/>
      <c r="BB409" s="30"/>
      <c r="BC409" s="36"/>
      <c r="BD409" s="30"/>
      <c r="BE409" s="30"/>
      <c r="BF409" s="30"/>
      <c r="BG409" s="30"/>
      <c r="BH409" s="30"/>
      <c r="BI409" s="30"/>
      <c r="BJ409" s="30"/>
      <c r="BK409" s="30"/>
      <c r="BL409" s="30"/>
      <c r="BM409" s="30"/>
      <c r="BN409" s="30"/>
      <c r="BO409" s="30"/>
      <c r="BP409" s="30"/>
      <c r="BQ409" s="30"/>
      <c r="BR409" s="30"/>
      <c r="BS409" s="30"/>
      <c r="BT409" s="30"/>
      <c r="BU409" s="30"/>
      <c r="BV409" s="30"/>
      <c r="BW409" s="30"/>
      <c r="BX409" s="30"/>
      <c r="BY409" s="30"/>
      <c r="BZ409" s="30"/>
      <c r="CA409" s="30"/>
      <c r="CB409" s="21">
        <f>CB408+$AA$41</f>
        <v>329.3999999999993</v>
      </c>
      <c r="CC409" s="64">
        <f>AC412</f>
        <v>9.1567282484465153E-29</v>
      </c>
      <c r="CD409" s="64">
        <f>AI412</f>
        <v>1.9816553162117098E-14</v>
      </c>
      <c r="CE409" s="64">
        <f>AO412</f>
        <v>3.039073556351016E-9</v>
      </c>
      <c r="CF409" s="25">
        <f>AU401</f>
        <v>1.2414850172568611E-7</v>
      </c>
      <c r="CG409" s="63">
        <f>BA412</f>
        <v>0</v>
      </c>
      <c r="CH409" s="63">
        <f>BG412</f>
        <v>0</v>
      </c>
      <c r="CI409" s="63">
        <f>BM412</f>
        <v>0</v>
      </c>
      <c r="CJ409" s="63">
        <f>BS412</f>
        <v>0</v>
      </c>
      <c r="CK409" s="64">
        <f>SUM(CC409:CJ409)</f>
        <v>1.2718759509859029E-7</v>
      </c>
      <c r="CL409" s="36"/>
    </row>
    <row r="410" spans="2:90" x14ac:dyDescent="0.65">
      <c r="B410" s="45">
        <v>44264</v>
      </c>
      <c r="C410" s="39">
        <f t="shared" si="94"/>
        <v>679</v>
      </c>
      <c r="D410" s="47">
        <v>440671</v>
      </c>
      <c r="E410" s="52">
        <f t="shared" si="101"/>
        <v>5.0809465226028798E-2</v>
      </c>
      <c r="F410" s="39">
        <f t="shared" si="96"/>
        <v>70441</v>
      </c>
      <c r="G410" s="47">
        <v>8673010</v>
      </c>
      <c r="H410" s="47">
        <f t="shared" si="97"/>
        <v>46</v>
      </c>
      <c r="I410" s="47">
        <v>8299</v>
      </c>
      <c r="J410" s="53">
        <f t="shared" si="102"/>
        <v>1.8832643854485544E-2</v>
      </c>
      <c r="Y410" s="30"/>
      <c r="Z410" s="51">
        <f>Z409+$AA$41</f>
        <v>330.29999999999927</v>
      </c>
      <c r="AA410" s="25">
        <f>AA409+AB410*$AA$41</f>
        <v>18.138706446752369</v>
      </c>
      <c r="AB410" s="26">
        <f>-$AC$35*AA409*AC409</f>
        <v>-4.6384250503967506E-29</v>
      </c>
      <c r="AC410" s="25">
        <f>AC409+AD410*$AA$41</f>
        <v>1.385783618625482E-28</v>
      </c>
      <c r="AD410" s="27">
        <f>$AC$35*AA409*AC409-$AC$36*AC409</f>
        <v>-3.5446061954323296E-29</v>
      </c>
      <c r="AE410" s="33"/>
      <c r="AF410" s="51">
        <f>AF409+$AG$41</f>
        <v>135.79000000000067</v>
      </c>
      <c r="AG410" s="80">
        <f>AG409+AH410*$AG$41</f>
        <v>6.9270656464365574</v>
      </c>
      <c r="AH410" s="26">
        <f>-$AI$35*AG409*AI409</f>
        <v>-4.2311874059809396E-15</v>
      </c>
      <c r="AI410" s="25">
        <f>AI409+AJ410*$AG$41</f>
        <v>2.5594018589912479E-14</v>
      </c>
      <c r="AJ410" s="27">
        <f>$AI$35*AG409*AI409-$AI$36*AI409</f>
        <v>-9.4395367767557497E-15</v>
      </c>
      <c r="AK410" s="30"/>
      <c r="AL410" s="51">
        <f>AL409+$AM$41</f>
        <v>183.5</v>
      </c>
      <c r="AM410" s="25">
        <f>AM409+AN410*$AM$41</f>
        <v>29.289000960933986</v>
      </c>
      <c r="AN410" s="26">
        <f>-$AO$35*AM409*AO409</f>
        <v>-2.1011089075473167E-9</v>
      </c>
      <c r="AO410" s="25">
        <f>AO409+AP410*$AM$41</f>
        <v>3.6410619728066831E-9</v>
      </c>
      <c r="AP410" s="27">
        <f>$AO$35*AM409*AO409-$AO$36*AO409</f>
        <v>-6.8866842064209425E-10</v>
      </c>
      <c r="AQ410" s="5"/>
      <c r="AR410" s="51">
        <f>AR409+$AS$41</f>
        <v>88.079999999999657</v>
      </c>
      <c r="AS410" s="25">
        <f>AS409+AT410*$AS$41</f>
        <v>3.0403685297029663</v>
      </c>
      <c r="AT410" s="26">
        <f>-$AU$35*AS409*AU409</f>
        <v>-4.6545843504134555E-9</v>
      </c>
      <c r="AU410" s="25">
        <f>AU409+AV410*$AS$41</f>
        <v>5.3639696138457036E-8</v>
      </c>
      <c r="AV410" s="27">
        <f>$AU$35*AS409*AU409-$AU$36*AU409</f>
        <v>-2.1842240932614587E-8</v>
      </c>
      <c r="AW410" s="30"/>
      <c r="AX410" s="30"/>
      <c r="AY410" s="30"/>
      <c r="AZ410" s="30"/>
      <c r="BA410" s="30"/>
      <c r="BB410" s="30"/>
      <c r="BC410" s="36"/>
      <c r="BD410" s="30"/>
      <c r="BE410" s="30"/>
      <c r="BF410" s="30"/>
      <c r="BG410" s="30"/>
      <c r="BH410" s="30"/>
      <c r="BI410" s="30"/>
      <c r="BJ410" s="30"/>
      <c r="BK410" s="30"/>
      <c r="BL410" s="30"/>
      <c r="BM410" s="30"/>
      <c r="BN410" s="30"/>
      <c r="BO410" s="30"/>
      <c r="BP410" s="30"/>
      <c r="BQ410" s="30"/>
      <c r="BR410" s="30"/>
      <c r="BS410" s="30"/>
      <c r="BT410" s="30"/>
      <c r="BU410" s="30"/>
      <c r="BV410" s="30"/>
      <c r="BW410" s="30"/>
      <c r="BX410" s="30"/>
      <c r="BY410" s="30"/>
      <c r="BZ410" s="30"/>
      <c r="CA410" s="30"/>
      <c r="CB410" s="21">
        <f>CB409+$AA$41</f>
        <v>330.29999999999927</v>
      </c>
      <c r="CC410" s="64">
        <f>AC413</f>
        <v>7.443252922219581E-29</v>
      </c>
      <c r="CD410" s="64">
        <f>AI413</f>
        <v>1.7437046854478394E-14</v>
      </c>
      <c r="CE410" s="64">
        <f>AO413</f>
        <v>2.7765006663887507E-9</v>
      </c>
      <c r="CF410" s="25">
        <f>AU402</f>
        <v>1.1309579646432889E-7</v>
      </c>
      <c r="CG410" s="63">
        <f>BA413</f>
        <v>0</v>
      </c>
      <c r="CH410" s="63">
        <f>BG413</f>
        <v>0</v>
      </c>
      <c r="CI410" s="63">
        <f>BM413</f>
        <v>0</v>
      </c>
      <c r="CJ410" s="63">
        <f>BS413</f>
        <v>0</v>
      </c>
      <c r="CK410" s="64">
        <f>SUM(CC410:CJ410)</f>
        <v>1.158723145677645E-7</v>
      </c>
      <c r="CL410" s="36"/>
    </row>
    <row r="411" spans="2:90" x14ac:dyDescent="0.65">
      <c r="B411" s="45">
        <v>44265</v>
      </c>
      <c r="C411" s="39">
        <f t="shared" si="94"/>
        <v>1058</v>
      </c>
      <c r="D411" s="47">
        <v>441729</v>
      </c>
      <c r="E411" s="52">
        <f t="shared" si="101"/>
        <v>5.068829776186326E-2</v>
      </c>
      <c r="F411" s="39">
        <f t="shared" si="96"/>
        <v>41605</v>
      </c>
      <c r="G411" s="47">
        <v>8714615</v>
      </c>
      <c r="H411" s="47">
        <f t="shared" si="97"/>
        <v>54</v>
      </c>
      <c r="I411" s="47">
        <v>8353</v>
      </c>
      <c r="J411" s="53">
        <f t="shared" si="102"/>
        <v>1.890978405311854E-2</v>
      </c>
      <c r="Y411" s="30"/>
      <c r="Z411" s="51">
        <f>Z410+$AA$41</f>
        <v>331.19999999999925</v>
      </c>
      <c r="AA411" s="25">
        <f>AA410+AB411*$AA$41</f>
        <v>18.138706446752369</v>
      </c>
      <c r="AB411" s="26">
        <f>-$AC$35*AA410*AC410</f>
        <v>-3.7704483385448784E-29</v>
      </c>
      <c r="AC411" s="25">
        <f>AC410+AD411*$AA$41</f>
        <v>1.1264654458483128E-28</v>
      </c>
      <c r="AD411" s="27">
        <f>$AC$35*AA410*AC410-$AC$36*AC410</f>
        <v>-2.8813130308574351E-29</v>
      </c>
      <c r="AE411" s="33"/>
      <c r="AF411" s="51">
        <f>AF410+$AG$41</f>
        <v>136.16000000000068</v>
      </c>
      <c r="AG411" s="80">
        <f>AG410+AH411*$AG$41</f>
        <v>6.9270656464365556</v>
      </c>
      <c r="AH411" s="26">
        <f>-$AI$35*AG410*AI410</f>
        <v>-3.7231203854972691E-15</v>
      </c>
      <c r="AI411" s="25">
        <f>AI410+AJ411*$AG$41</f>
        <v>2.2520773299760689E-14</v>
      </c>
      <c r="AJ411" s="27">
        <f>$AI$35*AG410*AI410-$AI$36*AI410</f>
        <v>-8.306068351761595E-15</v>
      </c>
      <c r="AK411" s="30"/>
      <c r="AL411" s="51">
        <f>AL410+$AM$41</f>
        <v>184</v>
      </c>
      <c r="AM411" s="25">
        <f>AM410+AN411*$AM$41</f>
        <v>29.289000959974199</v>
      </c>
      <c r="AN411" s="26">
        <f>-$AO$35*AM410*AO410</f>
        <v>-1.9195752171663922E-9</v>
      </c>
      <c r="AO411" s="25">
        <f>AO410+AP411*$AM$41</f>
        <v>3.3264778909075402E-9</v>
      </c>
      <c r="AP411" s="27">
        <f>$AO$35*AM410*AO410-$AO$36*AO410</f>
        <v>-6.2916816379828587E-10</v>
      </c>
      <c r="AQ411" s="5"/>
      <c r="AR411" s="51">
        <f>AR410+$AS$41</f>
        <v>88.319999999999652</v>
      </c>
      <c r="AS411" s="25">
        <f>AS410+AT411*$AS$41</f>
        <v>3.0403685286853195</v>
      </c>
      <c r="AT411" s="26">
        <f>-$AU$35*AS410*AU410</f>
        <v>-4.2401955461370572E-9</v>
      </c>
      <c r="AU411" s="25">
        <f>AU410+AV411*$AS$41</f>
        <v>4.8864255886576573E-8</v>
      </c>
      <c r="AV411" s="27">
        <f>$AU$35*AS410*AU410-$AU$36*AU410</f>
        <v>-1.9897667716168607E-8</v>
      </c>
      <c r="AW411" s="30"/>
      <c r="AX411" s="30"/>
      <c r="AY411" s="30"/>
      <c r="AZ411" s="30"/>
      <c r="BA411" s="30"/>
      <c r="BB411" s="30"/>
      <c r="BC411" s="36"/>
      <c r="BD411" s="30"/>
      <c r="BE411" s="30"/>
      <c r="BF411" s="30"/>
      <c r="BG411" s="30"/>
      <c r="BH411" s="30"/>
      <c r="BI411" s="30"/>
      <c r="BJ411" s="30"/>
      <c r="BK411" s="30"/>
      <c r="BL411" s="30"/>
      <c r="BM411" s="30"/>
      <c r="BN411" s="30"/>
      <c r="BO411" s="30"/>
      <c r="BP411" s="30"/>
      <c r="BQ411" s="30"/>
      <c r="BR411" s="30"/>
      <c r="BS411" s="30"/>
      <c r="BT411" s="30"/>
      <c r="BU411" s="30"/>
      <c r="BV411" s="30"/>
      <c r="BW411" s="30"/>
      <c r="BX411" s="30"/>
      <c r="BY411" s="30"/>
      <c r="BZ411" s="30"/>
      <c r="CA411" s="30"/>
      <c r="CB411" s="21">
        <f>CB410+$AA$41</f>
        <v>331.19999999999925</v>
      </c>
      <c r="CC411" s="64">
        <f>AC414</f>
        <v>6.0504158866492045E-29</v>
      </c>
      <c r="CD411" s="64">
        <f>AI414</f>
        <v>1.5343263811716875E-14</v>
      </c>
      <c r="CE411" s="64">
        <f>AO414</f>
        <v>2.5366138092598204E-9</v>
      </c>
      <c r="CF411" s="25">
        <f>AU403</f>
        <v>1.0302709255369275E-7</v>
      </c>
      <c r="CG411" s="63">
        <f>BA414</f>
        <v>0</v>
      </c>
      <c r="CH411" s="63">
        <f>BG414</f>
        <v>0</v>
      </c>
      <c r="CI411" s="63">
        <f>BM414</f>
        <v>0</v>
      </c>
      <c r="CJ411" s="63">
        <f>BS414</f>
        <v>0</v>
      </c>
      <c r="CK411" s="64">
        <f>SUM(CC411:CJ411)</f>
        <v>1.0556372170621638E-7</v>
      </c>
      <c r="CL411" s="75">
        <f>P135</f>
        <v>44704</v>
      </c>
    </row>
    <row r="412" spans="2:90" x14ac:dyDescent="0.65">
      <c r="B412" s="45">
        <v>44266</v>
      </c>
      <c r="C412" s="39">
        <f t="shared" si="94"/>
        <v>1272</v>
      </c>
      <c r="D412" s="47">
        <v>443001</v>
      </c>
      <c r="E412" s="52">
        <f t="shared" si="101"/>
        <v>5.0477305716650218E-2</v>
      </c>
      <c r="F412" s="39">
        <f t="shared" si="96"/>
        <v>61626</v>
      </c>
      <c r="G412" s="47">
        <v>8776241</v>
      </c>
      <c r="H412" s="47">
        <f t="shared" si="97"/>
        <v>49</v>
      </c>
      <c r="I412" s="47">
        <v>8402</v>
      </c>
      <c r="J412" s="53">
        <f t="shared" si="102"/>
        <v>1.8966097141992908E-2</v>
      </c>
      <c r="Y412" s="30"/>
      <c r="Z412" s="51">
        <f>Z411+$AA$41</f>
        <v>332.09999999999923</v>
      </c>
      <c r="AA412" s="25">
        <f>AA411+AB412*$AA$41</f>
        <v>18.138706446752369</v>
      </c>
      <c r="AB412" s="26">
        <f>-$AC$35*AA411*AC411</f>
        <v>-3.0648939066978862E-29</v>
      </c>
      <c r="AC412" s="25">
        <f>AC411+AD412*$AA$41</f>
        <v>9.1567282484465153E-29</v>
      </c>
      <c r="AD412" s="27">
        <f>$AC$35*AA411*AC411-$AC$36*AC411</f>
        <v>-2.3421402333740146E-29</v>
      </c>
      <c r="AE412" s="33"/>
      <c r="AF412" s="51">
        <f>AF411+$AG$41</f>
        <v>136.53000000000068</v>
      </c>
      <c r="AG412" s="80">
        <f>AG411+AH412*$AG$41</f>
        <v>6.9270656464365548</v>
      </c>
      <c r="AH412" s="26">
        <f>-$AI$35*AG411*AI411</f>
        <v>-3.2760603761751162E-15</v>
      </c>
      <c r="AI412" s="25">
        <f>AI411+AJ412*$AG$41</f>
        <v>1.9816553162117098E-14</v>
      </c>
      <c r="AJ412" s="27">
        <f>$AI$35*AG411*AI411-$AI$36*AI411</f>
        <v>-7.3087030747124066E-15</v>
      </c>
      <c r="AK412" s="30"/>
      <c r="AL412" s="51">
        <f>AL411+$AM$41</f>
        <v>184.5</v>
      </c>
      <c r="AM412" s="25">
        <f>AM411+AN412*$AM$41</f>
        <v>29.289000959097336</v>
      </c>
      <c r="AN412" s="26">
        <f>-$AO$35*AM411*AO411</f>
        <v>-1.7537258545222299E-9</v>
      </c>
      <c r="AO412" s="25">
        <f>AO411+AP412*$AM$41</f>
        <v>3.039073556351016E-9</v>
      </c>
      <c r="AP412" s="27">
        <f>$AO$35*AM411*AO411-$AO$36*AO411</f>
        <v>-5.7480866911304801E-10</v>
      </c>
      <c r="AQ412" s="5"/>
      <c r="AR412" s="51">
        <f>AR411+$AS$41</f>
        <v>88.559999999999647</v>
      </c>
      <c r="AS412" s="25">
        <f>AS411+AT412*$AS$41</f>
        <v>3.0403685277582717</v>
      </c>
      <c r="AT412" s="26">
        <f>-$AU$35*AS411*AU411</f>
        <v>-3.8626989901545179E-9</v>
      </c>
      <c r="AU412" s="25">
        <f>AU411+AV412*$AS$41</f>
        <v>4.4513964008463387E-8</v>
      </c>
      <c r="AV412" s="27">
        <f>$AU$35*AS411*AU411-$AU$36*AU411</f>
        <v>-1.8126216158804939E-8</v>
      </c>
      <c r="AW412" s="30"/>
      <c r="AX412" s="30"/>
      <c r="AY412" s="30"/>
      <c r="AZ412" s="30"/>
      <c r="BA412" s="30"/>
      <c r="BB412" s="30"/>
      <c r="BC412" s="36"/>
      <c r="BD412" s="30"/>
      <c r="BE412" s="30"/>
      <c r="BF412" s="30"/>
      <c r="BG412" s="30"/>
      <c r="BH412" s="30"/>
      <c r="BI412" s="30"/>
      <c r="BJ412" s="30"/>
      <c r="BK412" s="30"/>
      <c r="BL412" s="30"/>
      <c r="BM412" s="30"/>
      <c r="BN412" s="30"/>
      <c r="BO412" s="30"/>
      <c r="BP412" s="30"/>
      <c r="BQ412" s="30"/>
      <c r="BR412" s="30"/>
      <c r="BS412" s="30"/>
      <c r="BT412" s="30"/>
      <c r="BU412" s="30"/>
      <c r="BV412" s="30"/>
      <c r="BW412" s="30"/>
      <c r="BX412" s="30"/>
      <c r="BY412" s="30"/>
      <c r="BZ412" s="30"/>
      <c r="CA412" s="30"/>
      <c r="CB412" s="21">
        <f>CB411+$AA$41</f>
        <v>332.09999999999923</v>
      </c>
      <c r="CC412" s="64">
        <f>AC415</f>
        <v>4.9182169118741563E-29</v>
      </c>
      <c r="CD412" s="64">
        <f>AI415</f>
        <v>1.3500895327093667E-14</v>
      </c>
      <c r="CE412" s="64">
        <f>AO415</f>
        <v>2.3174529346143196E-9</v>
      </c>
      <c r="CF412" s="25">
        <f>AU404</f>
        <v>9.385478622327993E-8</v>
      </c>
      <c r="CG412" s="63">
        <f>BA415</f>
        <v>0</v>
      </c>
      <c r="CH412" s="63">
        <f>BG415</f>
        <v>0</v>
      </c>
      <c r="CI412" s="63">
        <f>BM415</f>
        <v>0</v>
      </c>
      <c r="CJ412" s="63">
        <f>BS415</f>
        <v>0</v>
      </c>
      <c r="CK412" s="64">
        <f>SUM(CC412:CJ412)</f>
        <v>9.6172252658789573E-8</v>
      </c>
      <c r="CL412" s="36"/>
    </row>
    <row r="413" spans="2:90" x14ac:dyDescent="0.65">
      <c r="B413" s="45">
        <v>44267</v>
      </c>
      <c r="C413" s="39">
        <f t="shared" si="94"/>
        <v>1288</v>
      </c>
      <c r="D413" s="47">
        <v>444289</v>
      </c>
      <c r="E413" s="52">
        <f t="shared" si="101"/>
        <v>5.0288523824933651E-2</v>
      </c>
      <c r="F413" s="39">
        <f t="shared" si="96"/>
        <v>58558</v>
      </c>
      <c r="G413" s="47">
        <v>8834799</v>
      </c>
      <c r="H413" s="47">
        <f t="shared" si="97"/>
        <v>49</v>
      </c>
      <c r="I413" s="47">
        <v>8451</v>
      </c>
      <c r="J413" s="53">
        <f t="shared" si="102"/>
        <v>1.902140273560678E-2</v>
      </c>
      <c r="Y413" s="30"/>
      <c r="Z413" s="51">
        <f>Z412+$AA$41</f>
        <v>332.9999999999992</v>
      </c>
      <c r="AA413" s="25">
        <f>AA412+AB413*$AA$41</f>
        <v>18.138706446752369</v>
      </c>
      <c r="AB413" s="26">
        <f>-$AC$35*AA412*AC412</f>
        <v>-2.491368085668845E-29</v>
      </c>
      <c r="AC413" s="25">
        <f>AC412+AD413*$AA$41</f>
        <v>7.443252922219581E-29</v>
      </c>
      <c r="AD413" s="27">
        <f>$AC$35*AA412*AC412-$AC$36*AC412</f>
        <v>-1.903861473585482E-29</v>
      </c>
      <c r="AE413" s="33"/>
      <c r="AF413" s="51">
        <f>AF412+$AG$41</f>
        <v>136.90000000000069</v>
      </c>
      <c r="AG413" s="80">
        <f>AG412+AH413*$AG$41</f>
        <v>6.9270656464365539</v>
      </c>
      <c r="AH413" s="26">
        <f>-$AI$35*AG412*AI412</f>
        <v>-2.8826818574417858E-15</v>
      </c>
      <c r="AI413" s="25">
        <f>AI412+AJ413*$AG$41</f>
        <v>1.7437046854478394E-14</v>
      </c>
      <c r="AJ413" s="27">
        <f>$AI$35*AG412*AI412-$AI$36*AI412</f>
        <v>-6.431098128753249E-15</v>
      </c>
      <c r="AK413" s="30"/>
      <c r="AL413" s="51">
        <f>AL412+$AM$41</f>
        <v>185</v>
      </c>
      <c r="AM413" s="25">
        <f>AM412+AN413*$AM$41</f>
        <v>29.289000958296235</v>
      </c>
      <c r="AN413" s="26">
        <f>-$AO$35*AM412*AO412</f>
        <v>-1.6022057095211806E-9</v>
      </c>
      <c r="AO413" s="25">
        <f>AO412+AP413*$AM$41</f>
        <v>2.7765006663887507E-9</v>
      </c>
      <c r="AP413" s="27">
        <f>$AO$35*AM412*AO412-$AO$36*AO412</f>
        <v>-5.2514577992453053E-10</v>
      </c>
      <c r="AQ413" s="5"/>
      <c r="AR413" s="51">
        <f>AR412+$AS$41</f>
        <v>88.799999999999642</v>
      </c>
      <c r="AS413" s="25">
        <f>AS412+AT413*$AS$41</f>
        <v>3.0403685269137575</v>
      </c>
      <c r="AT413" s="26">
        <f>-$AU$35*AS412*AU412</f>
        <v>-3.5188102356445094E-9</v>
      </c>
      <c r="AU413" s="25">
        <f>AU412+AV413*$AS$41</f>
        <v>4.0550970352104026E-8</v>
      </c>
      <c r="AV413" s="27">
        <f>$AU$35*AS412*AU412-$AU$36*AU412</f>
        <v>-1.6512473568164017E-8</v>
      </c>
      <c r="AW413" s="30"/>
      <c r="AX413" s="30"/>
      <c r="AY413" s="30"/>
      <c r="AZ413" s="30"/>
      <c r="BA413" s="30"/>
      <c r="BB413" s="30"/>
      <c r="BC413" s="36"/>
      <c r="BD413" s="30"/>
      <c r="BE413" s="30"/>
      <c r="BF413" s="30"/>
      <c r="BG413" s="30"/>
      <c r="BH413" s="30"/>
      <c r="BI413" s="30"/>
      <c r="BJ413" s="30"/>
      <c r="BK413" s="30"/>
      <c r="BL413" s="30"/>
      <c r="BM413" s="30"/>
      <c r="BN413" s="30"/>
      <c r="BO413" s="30"/>
      <c r="BP413" s="30"/>
      <c r="BQ413" s="30"/>
      <c r="BR413" s="30"/>
      <c r="BS413" s="30"/>
      <c r="BT413" s="30"/>
      <c r="BU413" s="30"/>
      <c r="BV413" s="30"/>
      <c r="BW413" s="30"/>
      <c r="BX413" s="30"/>
      <c r="BY413" s="30"/>
      <c r="BZ413" s="30"/>
      <c r="CA413" s="30"/>
      <c r="CB413" s="21">
        <f>CB412+$AA$41</f>
        <v>332.9999999999992</v>
      </c>
      <c r="CC413" s="64">
        <f>AC416</f>
        <v>3.9978834588246875E-29</v>
      </c>
      <c r="CD413" s="64">
        <f>AI416</f>
        <v>1.1879752370153867E-14</v>
      </c>
      <c r="CE413" s="64">
        <f>AO416</f>
        <v>2.1172273384746238E-9</v>
      </c>
      <c r="CF413" s="25">
        <f>AU405</f>
        <v>8.5499072899771085E-8</v>
      </c>
      <c r="CG413" s="63">
        <f>BA416</f>
        <v>0</v>
      </c>
      <c r="CH413" s="63">
        <f>BG416</f>
        <v>0</v>
      </c>
      <c r="CI413" s="63">
        <f>BM416</f>
        <v>0</v>
      </c>
      <c r="CJ413" s="63">
        <f>BS416</f>
        <v>0</v>
      </c>
      <c r="CK413" s="64">
        <f>SUM(CC413:CJ413)</f>
        <v>8.7616312117998084E-8</v>
      </c>
      <c r="CL413" s="36"/>
    </row>
    <row r="414" spans="2:90" x14ac:dyDescent="0.65">
      <c r="B414" s="45">
        <v>44268</v>
      </c>
      <c r="C414" s="39">
        <f t="shared" si="94"/>
        <v>1296</v>
      </c>
      <c r="D414" s="47">
        <v>445585</v>
      </c>
      <c r="E414" s="52">
        <f t="shared" si="101"/>
        <v>5.0109393072278151E-2</v>
      </c>
      <c r="F414" s="39">
        <f t="shared" si="96"/>
        <v>57446</v>
      </c>
      <c r="G414" s="47">
        <v>8892245</v>
      </c>
      <c r="H414" s="47">
        <f t="shared" si="97"/>
        <v>58</v>
      </c>
      <c r="I414" s="47">
        <v>8509</v>
      </c>
      <c r="J414" s="53">
        <f t="shared" si="102"/>
        <v>1.9096244263159666E-2</v>
      </c>
      <c r="Y414" s="30"/>
      <c r="Z414" s="51">
        <f>Z413+$AA$41</f>
        <v>333.89999999999918</v>
      </c>
      <c r="AA414" s="25">
        <f>AA413+AB414*$AA$41</f>
        <v>18.138706446752369</v>
      </c>
      <c r="AB414" s="26">
        <f>-$AC$35*AA413*AC413</f>
        <v>-2.025164696476091E-29</v>
      </c>
      <c r="AC414" s="25">
        <f>AC413+AD414*$AA$41</f>
        <v>6.0504158866492045E-29</v>
      </c>
      <c r="AD414" s="27">
        <f>$AC$35*AA413*AC413-$AC$36*AC413</f>
        <v>-1.5475967061893078E-29</v>
      </c>
      <c r="AE414" s="33"/>
      <c r="AF414" s="51">
        <f>AF413+$AG$41</f>
        <v>137.27000000000069</v>
      </c>
      <c r="AG414" s="80">
        <f>AG413+AH414*$AG$41</f>
        <v>6.927065646436553</v>
      </c>
      <c r="AH414" s="26">
        <f>-$AI$35*AG413*AI413</f>
        <v>-2.5365389330601991E-15</v>
      </c>
      <c r="AI414" s="25">
        <f>AI413+AJ414*$AG$41</f>
        <v>1.5343263811716875E-14</v>
      </c>
      <c r="AJ414" s="27">
        <f>$AI$35*AG413*AI413-$AI$36*AI413</f>
        <v>-5.6588730885446453E-15</v>
      </c>
      <c r="AK414" s="30"/>
      <c r="AL414" s="51">
        <f>AL413+$AM$41</f>
        <v>185.5</v>
      </c>
      <c r="AM414" s="25">
        <f>AM413+AN414*$AM$41</f>
        <v>29.289000957564348</v>
      </c>
      <c r="AN414" s="26">
        <f>-$AO$35*AM413*AO413</f>
        <v>-1.4637767522142646E-9</v>
      </c>
      <c r="AO414" s="25">
        <f>AO413+AP414*$AM$41</f>
        <v>2.5366138092598204E-9</v>
      </c>
      <c r="AP414" s="27">
        <f>$AO$35*AM413*AO413-$AO$36*AO413</f>
        <v>-4.7977371425786079E-10</v>
      </c>
      <c r="AQ414" s="5"/>
      <c r="AR414" s="51">
        <f>AR413+$AS$41</f>
        <v>89.039999999999637</v>
      </c>
      <c r="AS414" s="25">
        <f>AS413+AT414*$AS$41</f>
        <v>3.0403685261444284</v>
      </c>
      <c r="AT414" s="26">
        <f>-$AU$35*AS413*AU413</f>
        <v>-3.2055372438530993E-9</v>
      </c>
      <c r="AU414" s="25">
        <f>AU413+AV414*$AS$41</f>
        <v>3.6940794492601533E-8</v>
      </c>
      <c r="AV414" s="27">
        <f>$AU$35*AS413*AU413-$AU$36*AU413</f>
        <v>-1.5042399414593714E-8</v>
      </c>
      <c r="AW414" s="30"/>
      <c r="AX414" s="30"/>
      <c r="AY414" s="30"/>
      <c r="AZ414" s="30"/>
      <c r="BA414" s="30"/>
      <c r="BB414" s="30"/>
      <c r="BC414" s="36"/>
      <c r="BD414" s="30"/>
      <c r="BE414" s="30"/>
      <c r="BF414" s="30"/>
      <c r="BG414" s="30"/>
      <c r="BH414" s="30"/>
      <c r="BI414" s="30"/>
      <c r="BJ414" s="30"/>
      <c r="BK414" s="30"/>
      <c r="BL414" s="30"/>
      <c r="BM414" s="30"/>
      <c r="BN414" s="30"/>
      <c r="BO414" s="30"/>
      <c r="BP414" s="30"/>
      <c r="BQ414" s="30"/>
      <c r="BR414" s="30"/>
      <c r="BS414" s="30"/>
      <c r="BT414" s="30"/>
      <c r="BU414" s="30"/>
      <c r="BV414" s="30"/>
      <c r="BW414" s="30"/>
      <c r="BX414" s="30"/>
      <c r="BY414" s="30"/>
      <c r="BZ414" s="30"/>
      <c r="CA414" s="30"/>
      <c r="CB414" s="21">
        <f>CB413+$AA$41</f>
        <v>333.89999999999918</v>
      </c>
      <c r="CC414" s="64">
        <f>AC417</f>
        <v>3.2497696699297211E-29</v>
      </c>
      <c r="CD414" s="64">
        <f>AI417</f>
        <v>1.0453270909593601E-14</v>
      </c>
      <c r="CE414" s="64">
        <f>AO417</f>
        <v>1.9343010318798056E-9</v>
      </c>
      <c r="CF414" s="25">
        <f>AU406</f>
        <v>7.7887252859332609E-8</v>
      </c>
      <c r="CG414" s="63">
        <f>BA417</f>
        <v>0</v>
      </c>
      <c r="CH414" s="63">
        <f>BG417</f>
        <v>0</v>
      </c>
      <c r="CI414" s="63">
        <f>BM417</f>
        <v>0</v>
      </c>
      <c r="CJ414" s="63">
        <f>BS417</f>
        <v>0</v>
      </c>
      <c r="CK414" s="64">
        <f>SUM(CC414:CJ414)</f>
        <v>7.9821564344483328E-8</v>
      </c>
      <c r="CL414" s="75">
        <f>P136</f>
        <v>44711</v>
      </c>
    </row>
    <row r="415" spans="2:90" x14ac:dyDescent="0.65">
      <c r="B415" s="45">
        <v>44269</v>
      </c>
      <c r="C415" s="39">
        <f t="shared" si="94"/>
        <v>1288</v>
      </c>
      <c r="D415" s="47">
        <v>446873</v>
      </c>
      <c r="E415" s="52">
        <f t="shared" si="101"/>
        <v>5.0045714690161461E-2</v>
      </c>
      <c r="F415" s="39">
        <f t="shared" si="96"/>
        <v>37051</v>
      </c>
      <c r="G415" s="47">
        <v>8929296</v>
      </c>
      <c r="H415" s="47">
        <f t="shared" si="97"/>
        <v>51</v>
      </c>
      <c r="I415" s="47">
        <v>8560</v>
      </c>
      <c r="J415" s="53">
        <f t="shared" si="102"/>
        <v>1.9155330485395181E-2</v>
      </c>
      <c r="Y415" s="30"/>
      <c r="Z415" s="51">
        <f>Z414+$AA$41</f>
        <v>334.79999999999916</v>
      </c>
      <c r="AA415" s="25">
        <f>AA414+AB415*$AA$41</f>
        <v>18.138706446752369</v>
      </c>
      <c r="AB415" s="26">
        <f>-$AC$35*AA414*AC414</f>
        <v>-1.6462007647304532E-29</v>
      </c>
      <c r="AC415" s="25">
        <f>AC414+AD415*$AA$41</f>
        <v>4.9182169118741563E-29</v>
      </c>
      <c r="AD415" s="27">
        <f>$AC$35*AA414*AC414-$AC$36*AC414</f>
        <v>-1.257998860861165E-29</v>
      </c>
      <c r="AE415" s="33"/>
      <c r="AF415" s="51">
        <f>AF414+$AG$41</f>
        <v>137.6400000000007</v>
      </c>
      <c r="AG415" s="80">
        <f>AG414+AH415*$AG$41</f>
        <v>6.9270656464365521</v>
      </c>
      <c r="AH415" s="26">
        <f>-$AI$35*AG414*AI414</f>
        <v>-2.2319597087414996E-15</v>
      </c>
      <c r="AI415" s="25">
        <f>AI414+AJ415*$AG$41</f>
        <v>1.3500895327093667E-14</v>
      </c>
      <c r="AJ415" s="27">
        <f>$AI$35*AG414*AI414-$AI$36*AI414</f>
        <v>-4.9793742827654311E-15</v>
      </c>
      <c r="AK415" s="30"/>
      <c r="AL415" s="51">
        <f>AL414+$AM$41</f>
        <v>186</v>
      </c>
      <c r="AM415" s="25">
        <f>AM414+AN415*$AM$41</f>
        <v>29.289000956895695</v>
      </c>
      <c r="AN415" s="26">
        <f>-$AO$35*AM414*AO414</f>
        <v>-1.3373079171908728E-9</v>
      </c>
      <c r="AO415" s="25">
        <f>AO414+AP415*$AM$41</f>
        <v>2.3174529346143196E-9</v>
      </c>
      <c r="AP415" s="27">
        <f>$AO$35*AM414*AO414-$AO$36*AO414</f>
        <v>-4.383217492910013E-10</v>
      </c>
      <c r="AQ415" s="5"/>
      <c r="AR415" s="51">
        <f>AR414+$AS$41</f>
        <v>89.279999999999632</v>
      </c>
      <c r="AS415" s="25">
        <f>AS414+AT415*$AS$41</f>
        <v>3.0403685254435913</v>
      </c>
      <c r="AT415" s="26">
        <f>-$AU$35*AS414*AU414</f>
        <v>-2.9201543515579536E-9</v>
      </c>
      <c r="AU415" s="25">
        <f>AU414+AV415*$AS$41</f>
        <v>3.3652025731774475E-8</v>
      </c>
      <c r="AV415" s="27">
        <f>$AU$35*AS414*AU414-$AU$36*AU414</f>
        <v>-1.3703203170112739E-8</v>
      </c>
      <c r="AW415" s="30"/>
      <c r="AX415" s="30"/>
      <c r="AY415" s="30"/>
      <c r="AZ415" s="30"/>
      <c r="BA415" s="30"/>
      <c r="BB415" s="30"/>
      <c r="BC415" s="36"/>
      <c r="BD415" s="30"/>
      <c r="BE415" s="30"/>
      <c r="BF415" s="30"/>
      <c r="BG415" s="30"/>
      <c r="BH415" s="30"/>
      <c r="BI415" s="30"/>
      <c r="BJ415" s="30"/>
      <c r="BK415" s="30"/>
      <c r="BL415" s="30"/>
      <c r="BM415" s="30"/>
      <c r="BN415" s="30"/>
      <c r="BO415" s="30"/>
      <c r="BP415" s="30"/>
      <c r="BQ415" s="30"/>
      <c r="BR415" s="30"/>
      <c r="BS415" s="30"/>
      <c r="BT415" s="30"/>
      <c r="BU415" s="30"/>
      <c r="BV415" s="30"/>
      <c r="BW415" s="30"/>
      <c r="BX415" s="30"/>
      <c r="BY415" s="30"/>
      <c r="BZ415" s="30"/>
      <c r="CA415" s="30"/>
      <c r="CB415" s="21">
        <f>CB414+$AA$41</f>
        <v>334.79999999999916</v>
      </c>
      <c r="CC415" s="64">
        <f>AC418</f>
        <v>2.6416485163626781E-29</v>
      </c>
      <c r="CD415" s="64">
        <f>AI418</f>
        <v>9.1980766353247263E-15</v>
      </c>
      <c r="CE415" s="64">
        <f>AO418</f>
        <v>1.7671793736643907E-9</v>
      </c>
      <c r="CF415" s="25">
        <f>AU407</f>
        <v>7.0953098696377257E-8</v>
      </c>
      <c r="CG415" s="63">
        <f>BA418</f>
        <v>0</v>
      </c>
      <c r="CH415" s="63">
        <f>BG418</f>
        <v>0</v>
      </c>
      <c r="CI415" s="63">
        <f>BM418</f>
        <v>0</v>
      </c>
      <c r="CJ415" s="63">
        <f>BS418</f>
        <v>0</v>
      </c>
      <c r="CK415" s="64">
        <f>SUM(CC415:CJ415)</f>
        <v>7.2720287268118288E-8</v>
      </c>
      <c r="CL415" s="36"/>
    </row>
    <row r="416" spans="2:90" x14ac:dyDescent="0.65">
      <c r="B416" s="45">
        <v>44270</v>
      </c>
      <c r="C416" s="39">
        <f t="shared" si="94"/>
        <v>1033</v>
      </c>
      <c r="D416" s="47">
        <v>447906</v>
      </c>
      <c r="E416" s="52">
        <f t="shared" si="101"/>
        <v>5.0066357434575638E-2</v>
      </c>
      <c r="F416" s="39">
        <f t="shared" si="96"/>
        <v>16951</v>
      </c>
      <c r="G416" s="47">
        <v>8946247</v>
      </c>
      <c r="H416" s="47">
        <f t="shared" si="97"/>
        <v>30</v>
      </c>
      <c r="I416" s="47">
        <v>8590</v>
      </c>
      <c r="J416" s="53">
        <f t="shared" si="102"/>
        <v>1.9178131125727273E-2</v>
      </c>
      <c r="Y416" s="30"/>
      <c r="Z416" s="51">
        <f>Z415+$AA$41</f>
        <v>335.69999999999914</v>
      </c>
      <c r="AA416" s="25">
        <f>AA415+AB416*$AA$41</f>
        <v>18.138706446752369</v>
      </c>
      <c r="AB416" s="26">
        <f>-$AC$35*AA415*AC415</f>
        <v>-1.3381513920890743E-29</v>
      </c>
      <c r="AC416" s="25">
        <f>AC415+AD416*$AA$41</f>
        <v>3.9978834588246875E-29</v>
      </c>
      <c r="AD416" s="27">
        <f>$AC$35*AA415*AC415-$AC$36*AC415</f>
        <v>-1.0225927256105207E-29</v>
      </c>
      <c r="AE416" s="33"/>
      <c r="AF416" s="51">
        <f>AF415+$AG$41</f>
        <v>138.0100000000007</v>
      </c>
      <c r="AG416" s="80">
        <f>AG415+AH416*$AG$41</f>
        <v>6.9270656464365512</v>
      </c>
      <c r="AH416" s="26">
        <f>-$AI$35*AG415*AI415</f>
        <v>-1.9639533525453726E-15</v>
      </c>
      <c r="AI416" s="25">
        <f>AI415+AJ416*$AG$41</f>
        <v>1.1879752370153867E-14</v>
      </c>
      <c r="AJ416" s="27">
        <f>$AI$35*AG415*AI415-$AI$36*AI415</f>
        <v>-4.3814674511886503E-15</v>
      </c>
      <c r="AK416" s="30"/>
      <c r="AL416" s="51">
        <f>AL415+$AM$41</f>
        <v>186.5</v>
      </c>
      <c r="AM416" s="25">
        <f>AM415+AN416*$AM$41</f>
        <v>29.289000956284813</v>
      </c>
      <c r="AN416" s="26">
        <f>-$AO$35*AM415*AO415</f>
        <v>-1.2217658619506319E-9</v>
      </c>
      <c r="AO416" s="25">
        <f>AO415+AP416*$AM$41</f>
        <v>2.1172273384746238E-9</v>
      </c>
      <c r="AP416" s="27">
        <f>$AO$35*AM415*AO415-$AO$36*AO415</f>
        <v>-4.0045119227939185E-10</v>
      </c>
      <c r="AQ416" s="5"/>
      <c r="AR416" s="51">
        <f>AR415+$AS$41</f>
        <v>89.519999999999627</v>
      </c>
      <c r="AS416" s="25">
        <f>AS415+AT416*$AS$41</f>
        <v>3.0403685248051486</v>
      </c>
      <c r="AT416" s="26">
        <f>-$AU$35*AS415*AU415</f>
        <v>-2.6601785561599286E-9</v>
      </c>
      <c r="AU416" s="25">
        <f>AU415+AV416*$AS$41</f>
        <v>3.0656049806221212E-8</v>
      </c>
      <c r="AV416" s="27">
        <f>$AU$35*AS415*AU415-$AU$36*AU415</f>
        <v>-1.2483233023138587E-8</v>
      </c>
      <c r="AW416" s="30"/>
      <c r="AX416" s="30"/>
      <c r="AY416" s="30"/>
      <c r="AZ416" s="30"/>
      <c r="BA416" s="30"/>
      <c r="BB416" s="30"/>
      <c r="BC416" s="36"/>
      <c r="BD416" s="30"/>
      <c r="BE416" s="30"/>
      <c r="BF416" s="30"/>
      <c r="BG416" s="30"/>
      <c r="BH416" s="30"/>
      <c r="BI416" s="30"/>
      <c r="BJ416" s="30"/>
      <c r="BK416" s="30"/>
      <c r="BL416" s="30"/>
      <c r="BM416" s="30"/>
      <c r="BN416" s="30"/>
      <c r="BO416" s="30"/>
      <c r="BP416" s="30"/>
      <c r="BQ416" s="30"/>
      <c r="BR416" s="30"/>
      <c r="BS416" s="30"/>
      <c r="BT416" s="30"/>
      <c r="BU416" s="30"/>
      <c r="BV416" s="30"/>
      <c r="BW416" s="30"/>
      <c r="BX416" s="30"/>
      <c r="BY416" s="30"/>
      <c r="BZ416" s="30"/>
      <c r="CA416" s="30"/>
      <c r="CB416" s="21">
        <f>CB415+$AA$41</f>
        <v>335.69999999999914</v>
      </c>
      <c r="CC416" s="64">
        <f>AC419</f>
        <v>2.1473235314403219E-29</v>
      </c>
      <c r="CD416" s="64">
        <f>AI419</f>
        <v>8.0936019472775606E-15</v>
      </c>
      <c r="CE416" s="64">
        <f>AO419</f>
        <v>1.6144968581515163E-9</v>
      </c>
      <c r="CF416" s="64">
        <f>AU403</f>
        <v>1.0302709255369275E-7</v>
      </c>
      <c r="CG416" s="63">
        <f>BA419</f>
        <v>0</v>
      </c>
      <c r="CH416" s="63">
        <f>BG419</f>
        <v>0</v>
      </c>
      <c r="CI416" s="63">
        <f>BM419</f>
        <v>0</v>
      </c>
      <c r="CJ416" s="63">
        <f>BS419</f>
        <v>0</v>
      </c>
      <c r="CK416" s="64">
        <f>SUM(CC416:CJ416)</f>
        <v>1.0464159750544621E-7</v>
      </c>
      <c r="CL416" s="36"/>
    </row>
    <row r="417" spans="2:90" x14ac:dyDescent="0.65">
      <c r="B417" s="45">
        <v>44271</v>
      </c>
      <c r="C417" s="39">
        <f t="shared" ref="C417:C432" si="103">IF(D417="","",D417-D416)</f>
        <v>782</v>
      </c>
      <c r="D417" s="47">
        <v>448688</v>
      </c>
      <c r="E417" s="52">
        <f t="shared" si="101"/>
        <v>4.9853707067249196E-2</v>
      </c>
      <c r="F417" s="39">
        <f t="shared" ref="F417:F432" si="104">IF(G417="","",G417-G416)</f>
        <v>53846</v>
      </c>
      <c r="G417" s="47">
        <v>9000093</v>
      </c>
      <c r="H417" s="47">
        <f t="shared" ref="H417:H432" si="105">IF(I417="","",I417-I416)</f>
        <v>32</v>
      </c>
      <c r="I417" s="47">
        <v>8622</v>
      </c>
      <c r="J417" s="53">
        <f t="shared" si="102"/>
        <v>1.9216025389580286E-2</v>
      </c>
      <c r="Y417" s="30"/>
      <c r="Z417" s="51">
        <f>Z416+$AA$41</f>
        <v>336.59999999999911</v>
      </c>
      <c r="AA417" s="25">
        <f>AA416+AB417*$AA$41</f>
        <v>18.138706446752369</v>
      </c>
      <c r="AB417" s="26">
        <f>-$AC$35*AA416*AC416</f>
        <v>-1.0877465170192202E-29</v>
      </c>
      <c r="AC417" s="25">
        <f>AC416+AD417*$AA$41</f>
        <v>3.2497696699297211E-29</v>
      </c>
      <c r="AD417" s="27">
        <f>$AC$35*AA416*AC416-$AC$36*AC416</f>
        <v>-8.3123754321662973E-30</v>
      </c>
      <c r="AE417" s="33"/>
      <c r="AF417" s="51">
        <f>AF416+$AG$41</f>
        <v>138.38000000000071</v>
      </c>
      <c r="AG417" s="80">
        <f>AG416+AH417*$AG$41</f>
        <v>6.9270656464365503</v>
      </c>
      <c r="AH417" s="26">
        <f>-$AI$35*AG416*AI416</f>
        <v>-1.7281283151607871E-15</v>
      </c>
      <c r="AI417" s="25">
        <f>AI416+AJ417*$AG$41</f>
        <v>1.0453270909593601E-14</v>
      </c>
      <c r="AJ417" s="27">
        <f>$AI$35*AG416*AI416-$AI$36*AI416</f>
        <v>-3.8553552988115294E-15</v>
      </c>
      <c r="AK417" s="30"/>
      <c r="AL417" s="51">
        <f>AL416+$AM$41</f>
        <v>187</v>
      </c>
      <c r="AM417" s="25">
        <f>AM416+AN417*$AM$41</f>
        <v>29.28900095572671</v>
      </c>
      <c r="AN417" s="26">
        <f>-$AO$35*AM416*AO416</f>
        <v>-1.1162065237426006E-9</v>
      </c>
      <c r="AO417" s="25">
        <f>AO416+AP417*$AM$41</f>
        <v>1.9343010318798056E-9</v>
      </c>
      <c r="AP417" s="27">
        <f>$AO$35*AM416*AO416-$AO$36*AO416</f>
        <v>-3.6585261318963592E-10</v>
      </c>
      <c r="AQ417" s="5"/>
      <c r="AR417" s="51">
        <f>AR416+$AS$41</f>
        <v>89.759999999999621</v>
      </c>
      <c r="AS417" s="25">
        <f>AS416+AT417*$AS$41</f>
        <v>3.040368524223545</v>
      </c>
      <c r="AT417" s="26">
        <f>-$AU$35*AS416*AU416</f>
        <v>-2.4233479120680424E-9</v>
      </c>
      <c r="AU417" s="25">
        <f>AU416+AV417*$AS$41</f>
        <v>2.7926799926045651E-8</v>
      </c>
      <c r="AV417" s="27">
        <f>$AU$35*AS416*AU416-$AU$36*AU416</f>
        <v>-1.1371874500731503E-8</v>
      </c>
      <c r="AW417" s="30"/>
      <c r="AX417" s="30"/>
      <c r="AY417" s="30"/>
      <c r="AZ417" s="30"/>
      <c r="BA417" s="30"/>
      <c r="BB417" s="30"/>
      <c r="BC417" s="36"/>
      <c r="BD417" s="30"/>
      <c r="BE417" s="30"/>
      <c r="BF417" s="30"/>
      <c r="BG417" s="30"/>
      <c r="BH417" s="30"/>
      <c r="BI417" s="30"/>
      <c r="BJ417" s="30"/>
      <c r="BK417" s="30"/>
      <c r="BL417" s="30"/>
      <c r="BM417" s="30"/>
      <c r="BN417" s="30"/>
      <c r="BO417" s="30"/>
      <c r="BP417" s="30"/>
      <c r="BQ417" s="30"/>
      <c r="BR417" s="30"/>
      <c r="BS417" s="30"/>
      <c r="BT417" s="30"/>
      <c r="BU417" s="30"/>
      <c r="BV417" s="30"/>
      <c r="BW417" s="30"/>
      <c r="BX417" s="30"/>
      <c r="BY417" s="30"/>
      <c r="BZ417" s="30"/>
      <c r="CA417" s="30"/>
      <c r="CB417" s="21">
        <f>CB416+$AA$41</f>
        <v>336.59999999999911</v>
      </c>
      <c r="CC417" s="64">
        <f>AC420</f>
        <v>1.7455003268285979E-29</v>
      </c>
      <c r="CD417" s="64">
        <f>AI420</f>
        <v>7.1217489349242082E-15</v>
      </c>
      <c r="CE417" s="64">
        <f>AO420</f>
        <v>1.4750059579770658E-9</v>
      </c>
      <c r="CF417" s="64">
        <f>AU404</f>
        <v>9.385478622327993E-8</v>
      </c>
      <c r="CG417" s="63">
        <f>BA420</f>
        <v>0</v>
      </c>
      <c r="CH417" s="63">
        <f>BG420</f>
        <v>0</v>
      </c>
      <c r="CI417" s="63">
        <f>BM420</f>
        <v>0</v>
      </c>
      <c r="CJ417" s="63">
        <f>BS420</f>
        <v>0</v>
      </c>
      <c r="CK417" s="64">
        <f>SUM(CC417:CJ417)</f>
        <v>9.5329799303005926E-8</v>
      </c>
      <c r="CL417" s="36"/>
    </row>
    <row r="418" spans="2:90" x14ac:dyDescent="0.65">
      <c r="B418" s="45">
        <v>44272</v>
      </c>
      <c r="C418" s="39">
        <f t="shared" si="103"/>
        <v>1025</v>
      </c>
      <c r="D418" s="47">
        <v>449713</v>
      </c>
      <c r="E418" s="52">
        <f t="shared" si="101"/>
        <v>4.9691204115554728E-2</v>
      </c>
      <c r="F418" s="39">
        <f t="shared" si="104"/>
        <v>50060</v>
      </c>
      <c r="G418" s="47">
        <v>9050153</v>
      </c>
      <c r="H418" s="47">
        <f t="shared" si="105"/>
        <v>56</v>
      </c>
      <c r="I418" s="47">
        <v>8678</v>
      </c>
      <c r="J418" s="53">
        <f t="shared" si="102"/>
        <v>1.9296751483724065E-2</v>
      </c>
      <c r="Y418" s="30"/>
      <c r="Z418" s="51">
        <f>Z417+$AA$41</f>
        <v>337.49999999999909</v>
      </c>
      <c r="AA418" s="25">
        <f>AA417+AB418*$AA$41</f>
        <v>18.138706446752369</v>
      </c>
      <c r="AB418" s="26">
        <f>-$AC$35*AA417*AC417</f>
        <v>-8.8419927093621826E-30</v>
      </c>
      <c r="AC418" s="25">
        <f>AC417+AD418*$AA$41</f>
        <v>2.6416485163626781E-29</v>
      </c>
      <c r="AD418" s="27">
        <f>$AC$35*AA417*AC417-$AC$36*AC417</f>
        <v>-6.756901706300479E-30</v>
      </c>
      <c r="AE418" s="33"/>
      <c r="AF418" s="51">
        <f>AF417+$AG$41</f>
        <v>138.75000000000071</v>
      </c>
      <c r="AG418" s="80">
        <f>AG417+AH418*$AG$41</f>
        <v>6.9270656464365494</v>
      </c>
      <c r="AH418" s="26">
        <f>-$AI$35*AG417*AI417</f>
        <v>-1.5206203700255482E-15</v>
      </c>
      <c r="AI418" s="25">
        <f>AI417+AJ418*$AG$41</f>
        <v>9.1980766353247263E-15</v>
      </c>
      <c r="AJ418" s="27">
        <f>$AI$35*AG417*AI417-$AI$36*AI417</f>
        <v>-3.3924169574834439E-15</v>
      </c>
      <c r="AK418" s="30"/>
      <c r="AL418" s="51">
        <f>AL417+$AM$41</f>
        <v>187.5</v>
      </c>
      <c r="AM418" s="25">
        <f>AM417+AN418*$AM$41</f>
        <v>29.289000955216824</v>
      </c>
      <c r="AN418" s="26">
        <f>-$AO$35*AM417*AO417</f>
        <v>-1.019767405885034E-9</v>
      </c>
      <c r="AO418" s="25">
        <f>AO417+AP418*$AM$41</f>
        <v>1.7671793736643907E-9</v>
      </c>
      <c r="AP418" s="27">
        <f>$AO$35*AM417*AO417-$AO$36*AO417</f>
        <v>-3.3424331643082979E-10</v>
      </c>
      <c r="AQ418" s="5"/>
      <c r="AR418" s="51">
        <f>AR417+$AS$41</f>
        <v>89.999999999999616</v>
      </c>
      <c r="AS418" s="25">
        <f>AS417+AT418*$AS$41</f>
        <v>3.0403685236937203</v>
      </c>
      <c r="AT418" s="26">
        <f>-$AU$35*AS417*AU417</f>
        <v>-2.207601850413378E-9</v>
      </c>
      <c r="AU418" s="25">
        <f>AU417+AV418*$AS$41</f>
        <v>2.544052997813193E-8</v>
      </c>
      <c r="AV418" s="27">
        <f>$AU$35*AS417*AU417-$AU$36*AU417</f>
        <v>-1.0359458116307167E-8</v>
      </c>
      <c r="AW418" s="30"/>
      <c r="AX418" s="30"/>
      <c r="AY418" s="30"/>
      <c r="AZ418" s="30"/>
      <c r="BA418" s="30"/>
      <c r="BB418" s="30"/>
      <c r="BC418" s="36"/>
      <c r="BD418" s="30"/>
      <c r="BE418" s="30"/>
      <c r="BF418" s="30"/>
      <c r="BG418" s="30"/>
      <c r="BH418" s="30"/>
      <c r="BI418" s="30"/>
      <c r="BJ418" s="30"/>
      <c r="BK418" s="30"/>
      <c r="BL418" s="30"/>
      <c r="BM418" s="30"/>
      <c r="BN418" s="30"/>
      <c r="BO418" s="30"/>
      <c r="BP418" s="30"/>
      <c r="BQ418" s="30"/>
      <c r="BR418" s="30"/>
      <c r="BS418" s="30"/>
      <c r="BT418" s="30"/>
      <c r="BU418" s="30"/>
      <c r="BV418" s="30"/>
      <c r="BW418" s="30"/>
      <c r="BX418" s="30"/>
      <c r="BY418" s="30"/>
      <c r="BZ418" s="30"/>
      <c r="CA418" s="30"/>
      <c r="CB418" s="21">
        <f>CB417+$AA$41</f>
        <v>337.49999999999909</v>
      </c>
      <c r="CC418" s="64">
        <f>AC421</f>
        <v>1.4188692790578761E-29</v>
      </c>
      <c r="CD418" s="64">
        <f>AI421</f>
        <v>6.2665928251085435E-15</v>
      </c>
      <c r="CE418" s="64">
        <f>AO421</f>
        <v>1.3475669308825263E-9</v>
      </c>
      <c r="CF418" s="64">
        <f>AU405</f>
        <v>8.5499072899771085E-8</v>
      </c>
      <c r="CG418" s="63">
        <f>BA421</f>
        <v>0</v>
      </c>
      <c r="CH418" s="63">
        <f>BG421</f>
        <v>0</v>
      </c>
      <c r="CI418" s="63">
        <f>BM421</f>
        <v>0</v>
      </c>
      <c r="CJ418" s="63">
        <f>BS421</f>
        <v>0</v>
      </c>
      <c r="CK418" s="64">
        <f>SUM(CC418:CJ418)</f>
        <v>8.6846646097246433E-8</v>
      </c>
      <c r="CL418" s="36"/>
    </row>
    <row r="419" spans="2:90" x14ac:dyDescent="0.65">
      <c r="B419" s="45">
        <v>44273</v>
      </c>
      <c r="C419" s="39">
        <f t="shared" si="103"/>
        <v>1473</v>
      </c>
      <c r="D419" s="47">
        <v>451186</v>
      </c>
      <c r="E419" s="52">
        <f t="shared" si="101"/>
        <v>4.9378497820526134E-2</v>
      </c>
      <c r="F419" s="39">
        <f t="shared" si="104"/>
        <v>87144</v>
      </c>
      <c r="G419" s="47">
        <v>9137297</v>
      </c>
      <c r="H419" s="47">
        <f t="shared" si="105"/>
        <v>39</v>
      </c>
      <c r="I419" s="47">
        <v>8717</v>
      </c>
      <c r="J419" s="53">
        <f t="shared" si="102"/>
        <v>1.9320191672613955E-2</v>
      </c>
      <c r="Y419" s="30"/>
      <c r="Z419" s="51">
        <f>Z418+$AA$41</f>
        <v>338.39999999999907</v>
      </c>
      <c r="AA419" s="25">
        <f>AA418+AB419*$AA$41</f>
        <v>18.138706446752369</v>
      </c>
      <c r="AB419" s="26">
        <f>-$AC$35*AA418*AC418</f>
        <v>-7.1874130460702309E-30</v>
      </c>
      <c r="AC419" s="25">
        <f>AC418+AD419*$AA$41</f>
        <v>2.1473235314403219E-29</v>
      </c>
      <c r="AD419" s="27">
        <f>$AC$35*AA418*AC418-$AC$36*AC418</f>
        <v>-5.4924998324706231E-30</v>
      </c>
      <c r="AE419" s="33"/>
      <c r="AF419" s="51">
        <f>AF418+$AG$41</f>
        <v>139.12000000000072</v>
      </c>
      <c r="AG419" s="80">
        <f>AG418+AH419*$AG$41</f>
        <v>6.9270656464365485</v>
      </c>
      <c r="AH419" s="26">
        <f>-$AI$35*AG418*AI418</f>
        <v>-1.3380292941508205E-15</v>
      </c>
      <c r="AI419" s="25">
        <f>AI418+AJ419*$AG$41</f>
        <v>8.0936019472775606E-15</v>
      </c>
      <c r="AJ419" s="27">
        <f>$AI$35*AG418*AI418-$AI$36*AI418</f>
        <v>-2.9850667244518001E-15</v>
      </c>
      <c r="AK419" s="30"/>
      <c r="AL419" s="51">
        <f>AL418+$AM$41</f>
        <v>188</v>
      </c>
      <c r="AM419" s="25">
        <f>AM418+AN419*$AM$41</f>
        <v>29.289000954750993</v>
      </c>
      <c r="AN419" s="26">
        <f>-$AO$35*AM418*AO418</f>
        <v>-9.316605305393244E-10</v>
      </c>
      <c r="AO419" s="25">
        <f>AO418+AP419*$AM$41</f>
        <v>1.6144968581515163E-9</v>
      </c>
      <c r="AP419" s="27">
        <f>$AO$35*AM418*AO418-$AO$36*AO418</f>
        <v>-3.0536503102574898E-10</v>
      </c>
      <c r="AQ419" s="5"/>
      <c r="AR419" s="51">
        <f>AR418+$AS$41</f>
        <v>90.239999999999611</v>
      </c>
      <c r="AS419" s="25">
        <f>AS418+AT419*$AS$41</f>
        <v>3.0403685232110651</v>
      </c>
      <c r="AT419" s="26">
        <f>-$AU$35*AS418*AU418</f>
        <v>-2.0110632508615691E-9</v>
      </c>
      <c r="AU419" s="25">
        <f>AU418+AV419*$AS$41</f>
        <v>2.317560792070046E-8</v>
      </c>
      <c r="AV419" s="27">
        <f>$AU$35*AS418*AU418-$AU$36*AU418</f>
        <v>-9.4371752392977991E-9</v>
      </c>
      <c r="AW419" s="30"/>
      <c r="AX419" s="30"/>
      <c r="AY419" s="30"/>
      <c r="AZ419" s="30"/>
      <c r="BA419" s="30"/>
      <c r="BB419" s="30"/>
      <c r="BC419" s="36"/>
      <c r="BD419" s="30"/>
      <c r="BE419" s="30"/>
      <c r="BF419" s="30"/>
      <c r="BG419" s="30"/>
      <c r="BH419" s="30"/>
      <c r="BI419" s="30"/>
      <c r="BJ419" s="30"/>
      <c r="BK419" s="30"/>
      <c r="BL419" s="30"/>
      <c r="BM419" s="30"/>
      <c r="BN419" s="30"/>
      <c r="BO419" s="30"/>
      <c r="BP419" s="30"/>
      <c r="BQ419" s="30"/>
      <c r="BR419" s="30"/>
      <c r="BS419" s="30"/>
      <c r="BT419" s="30"/>
      <c r="BU419" s="30"/>
      <c r="BV419" s="30"/>
      <c r="BW419" s="30"/>
      <c r="BX419" s="30"/>
      <c r="BY419" s="30"/>
      <c r="BZ419" s="30"/>
      <c r="CA419" s="30"/>
      <c r="CB419" s="21">
        <f>CB418+$AA$41</f>
        <v>338.39999999999907</v>
      </c>
      <c r="CC419" s="64">
        <f>AC422</f>
        <v>1.1533598705833444E-29</v>
      </c>
      <c r="CD419" s="64">
        <f>AI422</f>
        <v>5.5141210388821158E-15</v>
      </c>
      <c r="CE419" s="64">
        <f>AO394</f>
        <v>1.5456919454394823E-8</v>
      </c>
      <c r="CF419" s="64">
        <f>AU406</f>
        <v>7.7887252859332609E-8</v>
      </c>
      <c r="CG419" s="63">
        <f>BA422</f>
        <v>0</v>
      </c>
      <c r="CH419" s="63">
        <f>BG422</f>
        <v>0</v>
      </c>
      <c r="CI419" s="63">
        <f>BM422</f>
        <v>0</v>
      </c>
      <c r="CJ419" s="63">
        <f>BS422</f>
        <v>0</v>
      </c>
      <c r="CK419" s="64">
        <f>SUM(CC419:CJ419)</f>
        <v>9.334417782784847E-8</v>
      </c>
      <c r="CL419" s="36"/>
    </row>
    <row r="420" spans="2:90" x14ac:dyDescent="0.65">
      <c r="B420" s="45">
        <v>44274</v>
      </c>
      <c r="C420" s="39">
        <f t="shared" si="103"/>
        <v>1516</v>
      </c>
      <c r="D420" s="47">
        <v>452702</v>
      </c>
      <c r="E420" s="52">
        <f t="shared" si="101"/>
        <v>4.9236778917398194E-2</v>
      </c>
      <c r="F420" s="39">
        <f t="shared" si="104"/>
        <v>57090</v>
      </c>
      <c r="G420" s="47">
        <v>9194387</v>
      </c>
      <c r="H420" s="47">
        <f t="shared" si="105"/>
        <v>41</v>
      </c>
      <c r="I420" s="47">
        <v>8758</v>
      </c>
      <c r="J420" s="53">
        <f t="shared" si="102"/>
        <v>1.9346059880451159E-2</v>
      </c>
      <c r="Y420" s="30"/>
      <c r="Z420" s="51">
        <f>Z419+$AA$41</f>
        <v>339.29999999999905</v>
      </c>
      <c r="AA420" s="25">
        <f>AA419+AB420*$AA$41</f>
        <v>18.138706446752369</v>
      </c>
      <c r="AB420" s="26">
        <f>-$AC$35*AA419*AC419</f>
        <v>-5.8424506774499448E-30</v>
      </c>
      <c r="AC420" s="25">
        <f>AC419+AD420*$AA$41</f>
        <v>1.7455003268285979E-29</v>
      </c>
      <c r="AD420" s="27">
        <f>$AC$35*AA419*AC419-$AC$36*AC419</f>
        <v>-4.4647022734635996E-30</v>
      </c>
      <c r="AE420" s="33"/>
      <c r="AF420" s="51">
        <f>AF419+$AG$41</f>
        <v>139.49000000000072</v>
      </c>
      <c r="AG420" s="80">
        <f>AG419+AH420*$AG$41</f>
        <v>6.9270656464365485</v>
      </c>
      <c r="AH420" s="26">
        <f>-$AI$35*AG419*AI419</f>
        <v>-1.1773631521032853E-15</v>
      </c>
      <c r="AI420" s="25">
        <f>AI419+AJ420*$AG$41</f>
        <v>7.1217489349242082E-15</v>
      </c>
      <c r="AJ420" s="27">
        <f>$AI$35*AG419*AI419-$AI$36*AI419</f>
        <v>-2.626629763117168E-15</v>
      </c>
      <c r="AK420" s="30"/>
      <c r="AL420" s="51">
        <f>AL419+$AM$41</f>
        <v>188.5</v>
      </c>
      <c r="AM420" s="25">
        <f>AM419+AN420*$AM$41</f>
        <v>29.28900095432541</v>
      </c>
      <c r="AN420" s="26">
        <f>-$AO$35*AM419*AO419</f>
        <v>-8.5116600035716029E-10</v>
      </c>
      <c r="AO420" s="25">
        <f>AO419+AP420*$AM$41</f>
        <v>1.4750059579770658E-9</v>
      </c>
      <c r="AP420" s="27">
        <f>$AO$35*AM419*AO419-$AO$36*AO419</f>
        <v>-2.7898180034890102E-10</v>
      </c>
      <c r="AQ420" s="5"/>
      <c r="AR420" s="51">
        <f>AR419+$AS$41</f>
        <v>90.479999999999606</v>
      </c>
      <c r="AS420" s="25">
        <f>AS419+AT420*$AS$41</f>
        <v>3.0403685227713799</v>
      </c>
      <c r="AT420" s="26">
        <f>-$AU$35*AS419*AU419</f>
        <v>-1.8320221095378465E-9</v>
      </c>
      <c r="AU420" s="25">
        <f>AU419+AV420*$AS$41</f>
        <v>2.1112327571553893E-8</v>
      </c>
      <c r="AV420" s="27">
        <f>$AU$35*AS419*AU419-$AU$36*AU419</f>
        <v>-8.5970014547773606E-9</v>
      </c>
      <c r="AW420" s="30"/>
      <c r="AX420" s="30"/>
      <c r="AY420" s="30"/>
      <c r="AZ420" s="30"/>
      <c r="BA420" s="30"/>
      <c r="BB420" s="30"/>
      <c r="BC420" s="36"/>
      <c r="BD420" s="30"/>
      <c r="BE420" s="30"/>
      <c r="BF420" s="30"/>
      <c r="BG420" s="30"/>
      <c r="BH420" s="30"/>
      <c r="BI420" s="30"/>
      <c r="BJ420" s="30"/>
      <c r="BK420" s="30"/>
      <c r="BL420" s="30"/>
      <c r="BM420" s="30"/>
      <c r="BN420" s="30"/>
      <c r="BO420" s="30"/>
      <c r="BP420" s="30"/>
      <c r="BQ420" s="30"/>
      <c r="BR420" s="30"/>
      <c r="BS420" s="30"/>
      <c r="BT420" s="30"/>
      <c r="BU420" s="30"/>
      <c r="BV420" s="30"/>
      <c r="BW420" s="30"/>
      <c r="BX420" s="30"/>
      <c r="BY420" s="30"/>
      <c r="BZ420" s="30"/>
      <c r="CA420" s="30"/>
      <c r="CB420" s="21">
        <f>CB419+$AA$41</f>
        <v>339.29999999999905</v>
      </c>
      <c r="CC420" s="64">
        <f>AC423</f>
        <v>9.3753456411101011E-30</v>
      </c>
      <c r="CD420" s="64">
        <f>AI423</f>
        <v>4.8520035815340742E-15</v>
      </c>
      <c r="CE420" s="64">
        <f>AO395</f>
        <v>1.4121457209147256E-8</v>
      </c>
      <c r="CF420" s="64">
        <f>AU407</f>
        <v>7.0953098696377257E-8</v>
      </c>
      <c r="CG420" s="63">
        <f>BA423</f>
        <v>0</v>
      </c>
      <c r="CH420" s="63">
        <f>BG423</f>
        <v>0</v>
      </c>
      <c r="CI420" s="63">
        <f>BM423</f>
        <v>0</v>
      </c>
      <c r="CJ420" s="63">
        <f>BS423</f>
        <v>0</v>
      </c>
      <c r="CK420" s="64">
        <f>SUM(CC420:CJ420)</f>
        <v>8.5074560757528092E-8</v>
      </c>
      <c r="CL420" s="36"/>
    </row>
    <row r="421" spans="2:90" x14ac:dyDescent="0.65">
      <c r="B421" s="45">
        <v>44275</v>
      </c>
      <c r="C421" s="39">
        <f t="shared" si="103"/>
        <v>1456</v>
      </c>
      <c r="D421" s="47">
        <v>454158</v>
      </c>
      <c r="E421" s="52">
        <f t="shared" si="101"/>
        <v>4.9003513861767101E-2</v>
      </c>
      <c r="F421" s="39">
        <f t="shared" si="104"/>
        <v>73479</v>
      </c>
      <c r="G421" s="47">
        <v>9267866</v>
      </c>
      <c r="H421" s="47">
        <f t="shared" si="105"/>
        <v>32</v>
      </c>
      <c r="I421" s="47">
        <v>8790</v>
      </c>
      <c r="J421" s="53">
        <f t="shared" si="102"/>
        <v>1.9354497773902475E-2</v>
      </c>
      <c r="Y421" s="30"/>
      <c r="Z421" s="51">
        <f>Z420+$AA$41</f>
        <v>340.19999999999902</v>
      </c>
      <c r="AA421" s="25">
        <f>AA420+AB421*$AA$41</f>
        <v>18.138706446752369</v>
      </c>
      <c r="AB421" s="26">
        <f>-$AC$35*AA420*AC420</f>
        <v>-4.749167704658138E-30</v>
      </c>
      <c r="AC421" s="25">
        <f>AC420+AD421*$AA$41</f>
        <v>1.4188692790578761E-29</v>
      </c>
      <c r="AD421" s="27">
        <f>$AC$35*AA420*AC420-$AC$36*AC420</f>
        <v>-3.6292338641191311E-30</v>
      </c>
      <c r="AE421" s="33"/>
      <c r="AF421" s="51">
        <f>AF420+$AG$41</f>
        <v>139.86000000000072</v>
      </c>
      <c r="AG421" s="80">
        <f>AG420+AH421*$AG$41</f>
        <v>6.9270656464365485</v>
      </c>
      <c r="AH421" s="26">
        <f>-$AI$35*AG420*AI420</f>
        <v>-1.0359892701828509E-15</v>
      </c>
      <c r="AI421" s="25">
        <f>AI420+AJ421*$AG$41</f>
        <v>6.2665928251085435E-15</v>
      </c>
      <c r="AJ421" s="27">
        <f>$AI$35*AG420*AI420-$AI$36*AI420</f>
        <v>-2.311232729231527E-15</v>
      </c>
      <c r="AK421" s="30"/>
      <c r="AL421" s="51">
        <f>AL420+$AM$41</f>
        <v>189</v>
      </c>
      <c r="AM421" s="25">
        <f>AM420+AN421*$AM$41</f>
        <v>29.289000953936597</v>
      </c>
      <c r="AN421" s="26">
        <f>-$AO$35*AM420*AO420</f>
        <v>-7.7762611639486691E-10</v>
      </c>
      <c r="AO421" s="25">
        <f>AO420+AP421*$AM$41</f>
        <v>1.3475669308825263E-9</v>
      </c>
      <c r="AP421" s="27">
        <f>$AO$35*AM420*AO420-$AO$36*AO420</f>
        <v>-2.5487805418907904E-10</v>
      </c>
      <c r="AQ421" s="5"/>
      <c r="AR421" s="51">
        <f>AR420+$AS$41</f>
        <v>90.719999999999601</v>
      </c>
      <c r="AS421" s="25">
        <f>AS420+AT421*$AS$41</f>
        <v>3.040368522370839</v>
      </c>
      <c r="AT421" s="26">
        <f>-$AU$35*AS420*AU420</f>
        <v>-1.6689206609657604E-9</v>
      </c>
      <c r="AU421" s="25">
        <f>AU420+AV421*$AS$41</f>
        <v>1.9232737152457854E-8</v>
      </c>
      <c r="AV421" s="27">
        <f>$AU$35*AS420*AU420-$AU$36*AU420</f>
        <v>-7.8316267462334922E-9</v>
      </c>
      <c r="AW421" s="30"/>
      <c r="AX421" s="30"/>
      <c r="AY421" s="30"/>
      <c r="AZ421" s="30"/>
      <c r="BA421" s="30"/>
      <c r="BB421" s="30"/>
      <c r="BC421" s="36"/>
      <c r="BD421" s="30"/>
      <c r="BE421" s="30"/>
      <c r="BF421" s="30"/>
      <c r="BG421" s="30"/>
      <c r="BH421" s="30"/>
      <c r="BI421" s="30"/>
      <c r="BJ421" s="30"/>
      <c r="BK421" s="30"/>
      <c r="BL421" s="30"/>
      <c r="BM421" s="30"/>
      <c r="BN421" s="30"/>
      <c r="BO421" s="30"/>
      <c r="BP421" s="30"/>
      <c r="BQ421" s="30"/>
      <c r="BR421" s="30"/>
      <c r="BS421" s="30"/>
      <c r="BT421" s="30"/>
      <c r="BU421" s="30"/>
      <c r="BV421" s="30"/>
      <c r="BW421" s="30"/>
      <c r="BX421" s="30"/>
      <c r="BY421" s="30"/>
      <c r="BZ421" s="30"/>
      <c r="CA421" s="30"/>
      <c r="CB421" s="36"/>
      <c r="CC421" s="36"/>
      <c r="CD421" s="36"/>
      <c r="CE421" s="36"/>
      <c r="CF421" s="36"/>
      <c r="CG421" s="36"/>
      <c r="CH421" s="36"/>
      <c r="CI421" s="36"/>
      <c r="CJ421" s="36"/>
      <c r="CK421" s="36"/>
      <c r="CL421" s="36"/>
    </row>
    <row r="422" spans="2:90" x14ac:dyDescent="0.65">
      <c r="B422" s="45">
        <v>44276</v>
      </c>
      <c r="C422" s="39">
        <f t="shared" si="103"/>
        <v>1480</v>
      </c>
      <c r="D422" s="47">
        <v>455638</v>
      </c>
      <c r="E422" s="52">
        <f t="shared" si="101"/>
        <v>4.8986375161119589E-2</v>
      </c>
      <c r="F422" s="39">
        <f t="shared" si="104"/>
        <v>33455</v>
      </c>
      <c r="G422" s="47">
        <v>9301321</v>
      </c>
      <c r="H422" s="47">
        <f t="shared" si="105"/>
        <v>22</v>
      </c>
      <c r="I422" s="47">
        <v>8812</v>
      </c>
      <c r="J422" s="53">
        <f t="shared" si="102"/>
        <v>1.9339914581312359E-2</v>
      </c>
      <c r="Y422" s="30"/>
      <c r="Z422" s="51">
        <f>Z421+$AA$41</f>
        <v>341.099999999999</v>
      </c>
      <c r="AA422" s="25">
        <f>AA421+AB422*$AA$41</f>
        <v>18.138706446752369</v>
      </c>
      <c r="AB422" s="26">
        <f>-$AC$35*AA421*AC421</f>
        <v>-3.8604680008718973E-30</v>
      </c>
      <c r="AC422" s="25">
        <f>AC421+AD422*$AA$41</f>
        <v>1.1533598705833444E-29</v>
      </c>
      <c r="AD422" s="27">
        <f>$AC$35*AA421*AC421-$AC$36*AC421</f>
        <v>-2.9501045386059083E-30</v>
      </c>
      <c r="AE422" s="33"/>
      <c r="AF422" s="51">
        <f>AF421+$AG$41</f>
        <v>140.23000000000073</v>
      </c>
      <c r="AG422" s="80">
        <f>AG421+AH422*$AG$41</f>
        <v>6.9270656464365485</v>
      </c>
      <c r="AH422" s="26">
        <f>-$AI$35*AG421*AI421</f>
        <v>-9.1159109745931833E-16</v>
      </c>
      <c r="AI422" s="25">
        <f>AI421+AJ422*$AG$41</f>
        <v>5.5141210388821158E-15</v>
      </c>
      <c r="AJ422" s="27">
        <f>$AI$35*AG421*AI421-$AI$36*AI421</f>
        <v>-2.0337075303416968E-15</v>
      </c>
      <c r="AK422" s="30"/>
      <c r="AL422" s="51">
        <f>AL421+$AM$41</f>
        <v>189.5</v>
      </c>
      <c r="AM422" s="25">
        <f>AM421+AN422*$AM$41</f>
        <v>29.289000953581375</v>
      </c>
      <c r="AN422" s="26">
        <f>-$AO$35*AM421*AO421</f>
        <v>-7.10440004234011E-10</v>
      </c>
      <c r="AO422" s="25">
        <f>AO421+AP422*$AM$41</f>
        <v>1.2311385071906477E-9</v>
      </c>
      <c r="AP422" s="27">
        <f>$AO$35*AM421*AO421-$AO$36*AO421</f>
        <v>-2.3285684738375748E-10</v>
      </c>
      <c r="AQ422" s="5"/>
      <c r="AR422" s="51">
        <f>AR421+$AS$41</f>
        <v>90.959999999999596</v>
      </c>
      <c r="AS422" s="25">
        <f>AS421+AT422*$AS$41</f>
        <v>3.0403685220059575</v>
      </c>
      <c r="AT422" s="26">
        <f>-$AU$35*AS421*AU421</f>
        <v>-1.5203398245714906E-9</v>
      </c>
      <c r="AU422" s="25">
        <f>AU421+AV422*$AS$41</f>
        <v>1.7520483097889562E-8</v>
      </c>
      <c r="AV422" s="27">
        <f>$AU$35*AS421*AU421-$AU$36*AU421</f>
        <v>-7.1343918940345434E-9</v>
      </c>
      <c r="AW422" s="30"/>
      <c r="AX422" s="30"/>
      <c r="AY422" s="30"/>
      <c r="AZ422" s="30"/>
      <c r="BA422" s="30"/>
      <c r="BB422" s="30"/>
      <c r="BC422" s="36"/>
      <c r="BD422" s="30"/>
      <c r="BE422" s="30"/>
      <c r="BF422" s="30"/>
      <c r="BG422" s="30"/>
      <c r="BH422" s="30"/>
      <c r="BI422" s="30"/>
      <c r="BJ422" s="30"/>
      <c r="BK422" s="30"/>
      <c r="BL422" s="30"/>
      <c r="BM422" s="30"/>
      <c r="BN422" s="30"/>
      <c r="BO422" s="30"/>
      <c r="BP422" s="30"/>
      <c r="BQ422" s="30"/>
      <c r="BR422" s="30"/>
      <c r="BS422" s="30"/>
      <c r="BT422" s="30"/>
      <c r="BU422" s="30"/>
      <c r="BV422" s="30"/>
      <c r="BW422" s="30"/>
      <c r="BX422" s="30"/>
      <c r="BY422" s="30"/>
      <c r="BZ422" s="30"/>
      <c r="CA422" s="30"/>
      <c r="CB422" s="36"/>
      <c r="CC422" s="36"/>
      <c r="CD422" s="36"/>
      <c r="CE422" s="36"/>
      <c r="CF422" s="36"/>
      <c r="CG422" s="36"/>
      <c r="CH422" s="36"/>
      <c r="CI422" s="36"/>
      <c r="CJ422" s="36"/>
      <c r="CK422" s="36"/>
      <c r="CL422" s="36"/>
    </row>
    <row r="423" spans="2:90" x14ac:dyDescent="0.65">
      <c r="B423" s="45">
        <v>44277</v>
      </c>
      <c r="C423" s="39">
        <f t="shared" si="103"/>
        <v>1143</v>
      </c>
      <c r="D423" s="47">
        <v>456781</v>
      </c>
      <c r="E423" s="52">
        <f t="shared" si="101"/>
        <v>4.9007534685431065E-2</v>
      </c>
      <c r="F423" s="39">
        <f t="shared" si="104"/>
        <v>19307</v>
      </c>
      <c r="G423" s="47">
        <v>9320628</v>
      </c>
      <c r="H423" s="47">
        <f t="shared" si="105"/>
        <v>23</v>
      </c>
      <c r="I423" s="47">
        <v>8835</v>
      </c>
      <c r="J423" s="53">
        <f t="shared" si="102"/>
        <v>1.9341872801189191E-2</v>
      </c>
      <c r="Y423" s="30"/>
      <c r="Z423" s="51">
        <f>Z422+$AA$41</f>
        <v>341.99999999999898</v>
      </c>
      <c r="AA423" s="25">
        <f>AA422+AB423*$AA$41</f>
        <v>18.138706446752369</v>
      </c>
      <c r="AB423" s="26">
        <f>-$AC$35*AA422*AC422</f>
        <v>-3.1380684179963379E-30</v>
      </c>
      <c r="AC423" s="25">
        <f>AC422+AD423*$AA$41</f>
        <v>9.3753456411101011E-30</v>
      </c>
      <c r="AD423" s="27">
        <f>$AC$35*AA422*AC422-$AC$36*AC422</f>
        <v>-2.3980589608037149E-30</v>
      </c>
      <c r="AE423" s="33"/>
      <c r="AF423" s="51">
        <f>AF422+$AG$41</f>
        <v>140.60000000000073</v>
      </c>
      <c r="AG423" s="80">
        <f>AG422+AH423*$AG$41</f>
        <v>6.9270656464365485</v>
      </c>
      <c r="AH423" s="26">
        <f>-$AI$35*AG422*AI422</f>
        <v>-8.0213024679339977E-16</v>
      </c>
      <c r="AI423" s="25">
        <f>AI422+AJ423*$AG$41</f>
        <v>4.8520035815340742E-15</v>
      </c>
      <c r="AJ423" s="27">
        <f>$AI$35*AG422*AI422-$AI$36*AI422</f>
        <v>-1.7895066414811944E-15</v>
      </c>
      <c r="AK423" s="30"/>
      <c r="AL423" s="51">
        <f>AL422+$AM$41</f>
        <v>190</v>
      </c>
      <c r="AM423" s="25">
        <f>AM422+AN423*$AM$41</f>
        <v>29.289000953256846</v>
      </c>
      <c r="AN423" s="26">
        <f>-$AO$35*AM422*AO422</f>
        <v>-6.4905870439975727E-10</v>
      </c>
      <c r="AO423" s="25">
        <f>AO422+AP423*$AM$41</f>
        <v>1.1247693818737996E-9</v>
      </c>
      <c r="AP423" s="27">
        <f>$AO$35*AM422*AO422-$AO$36*AO422</f>
        <v>-2.1273825063369603E-10</v>
      </c>
      <c r="AQ423" s="5"/>
      <c r="AR423" s="51">
        <f>AR422+$AS$41</f>
        <v>91.199999999999591</v>
      </c>
      <c r="AS423" s="25">
        <f>AS422+AT423*$AS$41</f>
        <v>3.0403685216735608</v>
      </c>
      <c r="AT423" s="26">
        <f>-$AU$35*AS422*AU422</f>
        <v>-1.3849868578301819E-9</v>
      </c>
      <c r="AU423" s="25">
        <f>AU422+AV423*$AS$41</f>
        <v>1.5960667769196733E-8</v>
      </c>
      <c r="AV423" s="27">
        <f>$AU$35*AS422*AU422-$AU$36*AU422</f>
        <v>-6.4992305362201213E-9</v>
      </c>
      <c r="AW423" s="30"/>
      <c r="AX423" s="30"/>
      <c r="AY423" s="30"/>
      <c r="AZ423" s="30"/>
      <c r="BA423" s="30"/>
      <c r="BB423" s="30"/>
      <c r="BC423" s="36"/>
      <c r="BD423" s="30"/>
      <c r="BE423" s="30"/>
      <c r="BF423" s="30"/>
      <c r="BG423" s="30"/>
      <c r="BH423" s="30"/>
      <c r="BI423" s="30"/>
      <c r="BJ423" s="30"/>
      <c r="BK423" s="30"/>
      <c r="BL423" s="30"/>
      <c r="BM423" s="30"/>
      <c r="BN423" s="30"/>
      <c r="BO423" s="30"/>
      <c r="BP423" s="30"/>
      <c r="BQ423" s="30"/>
      <c r="BR423" s="30"/>
      <c r="BS423" s="30"/>
      <c r="BT423" s="30"/>
      <c r="BU423" s="30"/>
      <c r="BV423" s="30"/>
      <c r="BW423" s="30"/>
      <c r="BX423" s="30"/>
      <c r="BY423" s="30"/>
      <c r="BZ423" s="30"/>
      <c r="CA423" s="30"/>
      <c r="CB423" s="36"/>
      <c r="CC423" s="36"/>
      <c r="CD423" s="36"/>
      <c r="CE423" s="36"/>
      <c r="CF423" s="36"/>
      <c r="CG423" s="36"/>
      <c r="CH423" s="36"/>
      <c r="CI423" s="36"/>
      <c r="CJ423" s="36"/>
      <c r="CK423" s="36"/>
      <c r="CL423" s="36"/>
    </row>
    <row r="424" spans="2:90" x14ac:dyDescent="0.65">
      <c r="B424" s="45">
        <v>44278</v>
      </c>
      <c r="C424" s="39">
        <f t="shared" si="103"/>
        <v>973</v>
      </c>
      <c r="D424" s="47">
        <v>457754</v>
      </c>
      <c r="E424" s="52">
        <f t="shared" si="101"/>
        <v>4.882790062129027E-2</v>
      </c>
      <c r="F424" s="39">
        <f t="shared" si="104"/>
        <v>54217</v>
      </c>
      <c r="G424" s="47">
        <v>9374845</v>
      </c>
      <c r="H424" s="47">
        <f t="shared" si="105"/>
        <v>26</v>
      </c>
      <c r="I424" s="47">
        <v>8861</v>
      </c>
      <c r="J424" s="53">
        <f t="shared" si="102"/>
        <v>1.9357558863494367E-2</v>
      </c>
      <c r="Y424" s="30"/>
      <c r="Z424" s="8"/>
      <c r="AF424" s="1"/>
      <c r="AG424" s="76"/>
      <c r="AH424" s="1"/>
      <c r="AI424" s="1"/>
      <c r="AJ424" s="36"/>
      <c r="AK424" s="36"/>
      <c r="AL424" s="1"/>
      <c r="AM424" s="36"/>
      <c r="AN424" s="36"/>
      <c r="AO424" s="36"/>
      <c r="AP424" s="36"/>
      <c r="AQ424" s="5"/>
      <c r="AR424" s="36"/>
      <c r="AS424" s="36"/>
      <c r="AT424" s="36"/>
      <c r="AU424" s="36"/>
      <c r="AV424" s="36"/>
      <c r="AW424" s="36"/>
      <c r="AX424" s="36"/>
      <c r="AY424" s="36"/>
      <c r="AZ424" s="36"/>
      <c r="BA424" s="36"/>
      <c r="BB424" s="36"/>
      <c r="BC424" s="36"/>
      <c r="BD424" s="36"/>
      <c r="BE424" s="36"/>
      <c r="BF424" s="36"/>
      <c r="BG424" s="36"/>
      <c r="BH424" s="36"/>
      <c r="BI424" s="36"/>
      <c r="BJ424" s="30"/>
      <c r="BK424" s="30"/>
      <c r="BL424" s="30"/>
      <c r="BM424" s="30"/>
      <c r="BN424" s="30"/>
      <c r="BO424" s="30"/>
      <c r="BP424" s="30"/>
      <c r="BQ424" s="30"/>
      <c r="BR424" s="30"/>
      <c r="BS424" s="30"/>
      <c r="BT424" s="30"/>
      <c r="BU424" s="30"/>
      <c r="BV424" s="30"/>
      <c r="BW424" s="30"/>
      <c r="BX424" s="30"/>
      <c r="BY424" s="30"/>
      <c r="BZ424" s="30"/>
      <c r="CA424" s="30"/>
      <c r="CB424" s="36"/>
      <c r="CC424" s="36"/>
      <c r="CD424" s="36"/>
      <c r="CE424" s="36"/>
      <c r="CF424" s="36"/>
      <c r="CG424" s="36"/>
      <c r="CH424" s="36"/>
      <c r="CI424" s="36"/>
      <c r="CJ424" s="36"/>
      <c r="CK424" s="36"/>
      <c r="CL424" s="36"/>
    </row>
    <row r="425" spans="2:90" x14ac:dyDescent="0.65">
      <c r="B425" s="45">
        <v>44279</v>
      </c>
      <c r="C425" s="39">
        <f t="shared" si="103"/>
        <v>1289</v>
      </c>
      <c r="D425" s="47">
        <v>459043</v>
      </c>
      <c r="E425" s="52">
        <f t="shared" si="101"/>
        <v>4.868358243240907E-2</v>
      </c>
      <c r="F425" s="39">
        <f t="shared" si="104"/>
        <v>54268</v>
      </c>
      <c r="G425" s="47">
        <v>9429113</v>
      </c>
      <c r="H425" s="47">
        <f t="shared" si="105"/>
        <v>47</v>
      </c>
      <c r="I425" s="47">
        <v>8908</v>
      </c>
      <c r="J425" s="53">
        <f t="shared" si="102"/>
        <v>1.9405589454582685E-2</v>
      </c>
      <c r="Y425" s="30"/>
      <c r="Z425" s="8"/>
      <c r="AF425" s="1"/>
      <c r="AG425" s="76"/>
      <c r="AH425" s="1"/>
      <c r="AI425" s="1"/>
      <c r="AJ425" s="36"/>
      <c r="AK425" s="36"/>
      <c r="AL425" s="1"/>
      <c r="AM425" s="36"/>
      <c r="AN425" s="36"/>
      <c r="AO425" s="36"/>
      <c r="AP425" s="36"/>
      <c r="AQ425" s="5"/>
      <c r="AR425" s="36"/>
      <c r="AS425" s="36"/>
      <c r="AT425" s="36"/>
      <c r="AU425" s="36"/>
      <c r="AV425" s="36"/>
      <c r="AW425" s="36"/>
      <c r="AX425" s="36"/>
      <c r="AY425" s="36"/>
      <c r="AZ425" s="36"/>
      <c r="BA425" s="36"/>
      <c r="BB425" s="36"/>
      <c r="BC425" s="36"/>
      <c r="BD425" s="36"/>
      <c r="BE425" s="36"/>
      <c r="BF425" s="36"/>
      <c r="BG425" s="36"/>
      <c r="BH425" s="36"/>
      <c r="BI425" s="36"/>
      <c r="BJ425" s="30"/>
      <c r="BK425" s="30"/>
      <c r="BL425" s="30"/>
      <c r="BM425" s="30"/>
      <c r="BN425" s="30"/>
      <c r="BO425" s="30"/>
      <c r="BP425" s="30"/>
      <c r="BQ425" s="30"/>
      <c r="BR425" s="30"/>
      <c r="BS425" s="30"/>
      <c r="BT425" s="30"/>
      <c r="BU425" s="30"/>
      <c r="BV425" s="30"/>
      <c r="BW425" s="30"/>
      <c r="BX425" s="30"/>
      <c r="BY425" s="30"/>
      <c r="BZ425" s="30"/>
      <c r="CA425" s="30"/>
      <c r="CB425" s="36"/>
      <c r="CC425" s="36"/>
      <c r="CD425" s="36"/>
      <c r="CE425" s="36"/>
      <c r="CF425" s="36"/>
      <c r="CG425" s="36"/>
      <c r="CH425" s="36"/>
      <c r="CI425" s="36"/>
      <c r="CJ425" s="36"/>
      <c r="CK425" s="36"/>
      <c r="CL425" s="36"/>
    </row>
    <row r="426" spans="2:90" x14ac:dyDescent="0.65">
      <c r="B426" s="45">
        <v>44280</v>
      </c>
      <c r="C426" s="39">
        <f t="shared" si="103"/>
        <v>1854</v>
      </c>
      <c r="D426" s="47">
        <v>460897</v>
      </c>
      <c r="E426" s="52">
        <f t="shared" si="101"/>
        <v>4.8563009202376092E-2</v>
      </c>
      <c r="F426" s="39">
        <f t="shared" si="104"/>
        <v>61588</v>
      </c>
      <c r="G426" s="47">
        <v>9490701</v>
      </c>
      <c r="H426" s="47">
        <f t="shared" si="105"/>
        <v>30</v>
      </c>
      <c r="I426" s="47">
        <v>8938</v>
      </c>
      <c r="J426" s="53">
        <f t="shared" si="102"/>
        <v>1.9392619175217021E-2</v>
      </c>
      <c r="Y426" s="30"/>
      <c r="Z426" s="8"/>
      <c r="AF426" s="1"/>
      <c r="AG426" s="76"/>
      <c r="AH426" s="1"/>
      <c r="AI426" s="1"/>
      <c r="AJ426" s="36"/>
      <c r="AK426" s="36"/>
      <c r="AL426" s="1"/>
      <c r="AM426" s="36"/>
      <c r="AN426" s="36"/>
      <c r="AO426" s="36"/>
      <c r="AP426" s="36"/>
      <c r="AQ426" s="5"/>
      <c r="AR426" s="36"/>
      <c r="AS426" s="36"/>
      <c r="AT426" s="36"/>
      <c r="AU426" s="36"/>
      <c r="AV426" s="36"/>
      <c r="AW426" s="36"/>
      <c r="AX426" s="36"/>
      <c r="AY426" s="36"/>
      <c r="AZ426" s="36"/>
      <c r="BA426" s="36"/>
      <c r="BB426" s="36"/>
      <c r="BC426" s="36"/>
      <c r="BD426" s="36"/>
      <c r="BE426" s="36"/>
      <c r="BF426" s="36"/>
      <c r="BG426" s="36"/>
      <c r="BH426" s="36"/>
      <c r="BI426" s="36"/>
      <c r="BJ426" s="30"/>
      <c r="BK426" s="30"/>
      <c r="BL426" s="30"/>
      <c r="BM426" s="30"/>
      <c r="BN426" s="30"/>
      <c r="BO426" s="30"/>
      <c r="BP426" s="30"/>
      <c r="BQ426" s="30"/>
      <c r="BR426" s="30"/>
      <c r="BS426" s="30"/>
      <c r="BT426" s="30"/>
      <c r="BU426" s="30"/>
      <c r="BV426" s="30"/>
      <c r="BW426" s="30"/>
      <c r="BX426" s="30"/>
      <c r="BY426" s="30"/>
      <c r="BZ426" s="30"/>
      <c r="CA426" s="30"/>
      <c r="CB426" s="36"/>
      <c r="CC426" s="36"/>
      <c r="CD426" s="36"/>
      <c r="CE426" s="36"/>
      <c r="CF426" s="36"/>
      <c r="CG426" s="36"/>
      <c r="CH426" s="36"/>
      <c r="CI426" s="36"/>
      <c r="CJ426" s="36"/>
      <c r="CK426" s="36"/>
      <c r="CL426" s="36"/>
    </row>
    <row r="427" spans="2:90" x14ac:dyDescent="0.65">
      <c r="B427" s="45">
        <v>44281</v>
      </c>
      <c r="C427" s="39">
        <f t="shared" si="103"/>
        <v>1943</v>
      </c>
      <c r="D427" s="47">
        <v>462840</v>
      </c>
      <c r="E427" s="52">
        <f t="shared" si="101"/>
        <v>4.8439312032832069E-2</v>
      </c>
      <c r="F427" s="39">
        <f t="shared" si="104"/>
        <v>64348</v>
      </c>
      <c r="G427" s="47">
        <v>9555049</v>
      </c>
      <c r="H427" s="47">
        <f t="shared" si="105"/>
        <v>29</v>
      </c>
      <c r="I427" s="47">
        <v>8967</v>
      </c>
      <c r="J427" s="53">
        <f t="shared" si="102"/>
        <v>1.9373865698729582E-2</v>
      </c>
      <c r="Y427" s="30"/>
      <c r="Z427" s="8"/>
      <c r="AF427" s="1"/>
      <c r="AG427" s="76"/>
      <c r="AH427" s="1"/>
      <c r="AI427" s="1"/>
      <c r="AJ427" s="36"/>
      <c r="AK427" s="36"/>
      <c r="AL427" s="1"/>
      <c r="AM427" s="36"/>
      <c r="AN427" s="36"/>
      <c r="AO427" s="36"/>
      <c r="AP427" s="36"/>
      <c r="AQ427" s="5"/>
      <c r="AR427" s="36"/>
      <c r="AS427" s="36"/>
      <c r="AT427" s="36"/>
      <c r="AU427" s="36"/>
      <c r="AV427" s="36"/>
      <c r="AW427" s="36"/>
      <c r="AX427" s="36"/>
      <c r="AY427" s="36"/>
      <c r="AZ427" s="36"/>
      <c r="BA427" s="36"/>
      <c r="BB427" s="36"/>
      <c r="BC427" s="36"/>
      <c r="BD427" s="36"/>
      <c r="BE427" s="36"/>
      <c r="BF427" s="36"/>
      <c r="BG427" s="36"/>
      <c r="BH427" s="36"/>
      <c r="BI427" s="36"/>
      <c r="BJ427" s="30"/>
      <c r="BK427" s="30"/>
      <c r="BL427" s="30"/>
      <c r="BM427" s="30"/>
      <c r="BN427" s="30"/>
      <c r="BO427" s="30"/>
      <c r="BP427" s="30"/>
      <c r="BQ427" s="30"/>
      <c r="BR427" s="30"/>
      <c r="BS427" s="30"/>
      <c r="BT427" s="30"/>
      <c r="BU427" s="30"/>
      <c r="BV427" s="30"/>
      <c r="BW427" s="30"/>
      <c r="BX427" s="30"/>
      <c r="BY427" s="30"/>
      <c r="BZ427" s="30"/>
      <c r="CA427" s="30"/>
      <c r="CB427" s="36"/>
      <c r="CC427" s="36"/>
      <c r="CD427" s="36"/>
      <c r="CE427" s="36"/>
      <c r="CF427" s="36"/>
      <c r="CG427" s="36"/>
      <c r="CH427" s="36"/>
      <c r="CI427" s="36"/>
      <c r="CJ427" s="36"/>
      <c r="CK427" s="36"/>
      <c r="CL427" s="36"/>
    </row>
    <row r="428" spans="2:90" x14ac:dyDescent="0.65">
      <c r="B428" s="45">
        <v>44282</v>
      </c>
      <c r="C428" s="39">
        <f t="shared" si="103"/>
        <v>2026</v>
      </c>
      <c r="D428" s="47">
        <v>464866</v>
      </c>
      <c r="E428" s="52">
        <f t="shared" si="101"/>
        <v>4.830239824556682E-2</v>
      </c>
      <c r="F428" s="39">
        <f t="shared" si="104"/>
        <v>69028</v>
      </c>
      <c r="G428" s="47">
        <v>9624077</v>
      </c>
      <c r="H428" s="47">
        <f t="shared" si="105"/>
        <v>31</v>
      </c>
      <c r="I428" s="47">
        <v>8998</v>
      </c>
      <c r="J428" s="53">
        <f t="shared" si="102"/>
        <v>1.9356115525764415E-2</v>
      </c>
      <c r="Y428" s="30"/>
      <c r="Z428" s="8"/>
      <c r="AF428" s="1"/>
      <c r="AG428" s="76"/>
      <c r="AH428" s="1"/>
      <c r="AI428" s="1"/>
      <c r="AJ428" s="36"/>
      <c r="AK428" s="36"/>
      <c r="AL428" s="1"/>
      <c r="AM428" s="36"/>
      <c r="AN428" s="36"/>
      <c r="AO428" s="36"/>
      <c r="AP428" s="36"/>
      <c r="AQ428" s="5"/>
      <c r="AR428" s="36"/>
      <c r="AS428" s="36"/>
      <c r="AT428" s="36"/>
      <c r="AU428" s="36"/>
      <c r="AV428" s="36"/>
      <c r="AW428" s="36"/>
      <c r="AX428" s="36"/>
      <c r="AY428" s="36"/>
      <c r="AZ428" s="36"/>
      <c r="BA428" s="36"/>
      <c r="BB428" s="36"/>
      <c r="BC428" s="36"/>
      <c r="BD428" s="36"/>
      <c r="BE428" s="36"/>
      <c r="BF428" s="36"/>
      <c r="BG428" s="36"/>
      <c r="BH428" s="36"/>
      <c r="BI428" s="36"/>
      <c r="BJ428" s="30"/>
      <c r="BK428" s="30"/>
      <c r="BL428" s="30"/>
      <c r="BM428" s="30"/>
      <c r="BN428" s="30"/>
      <c r="BO428" s="30"/>
      <c r="BP428" s="30"/>
      <c r="BQ428" s="30"/>
      <c r="BR428" s="30"/>
      <c r="BS428" s="30"/>
      <c r="BT428" s="30"/>
      <c r="BU428" s="30"/>
      <c r="BV428" s="30"/>
      <c r="BW428" s="30"/>
      <c r="BX428" s="30"/>
      <c r="BY428" s="30"/>
      <c r="BZ428" s="30"/>
      <c r="CA428" s="30"/>
      <c r="CB428" s="36"/>
      <c r="CC428" s="36"/>
      <c r="CD428" s="36"/>
      <c r="CE428" s="36"/>
      <c r="CF428" s="36"/>
      <c r="CG428" s="36"/>
      <c r="CH428" s="36"/>
      <c r="CI428" s="36"/>
      <c r="CJ428" s="36"/>
      <c r="CK428" s="36"/>
      <c r="CL428" s="36"/>
    </row>
    <row r="429" spans="2:90" x14ac:dyDescent="0.65">
      <c r="B429" s="45">
        <v>44283</v>
      </c>
      <c r="C429" s="39">
        <f t="shared" si="103"/>
        <v>1983</v>
      </c>
      <c r="D429" s="47">
        <v>466849</v>
      </c>
      <c r="E429" s="52">
        <f t="shared" si="101"/>
        <v>4.8297890147902457E-2</v>
      </c>
      <c r="F429" s="39">
        <f t="shared" si="104"/>
        <v>41956</v>
      </c>
      <c r="G429" s="47">
        <v>9666033</v>
      </c>
      <c r="H429" s="47">
        <f t="shared" si="105"/>
        <v>33</v>
      </c>
      <c r="I429" s="47">
        <v>9031</v>
      </c>
      <c r="J429" s="53">
        <f t="shared" si="102"/>
        <v>1.934458465156828E-2</v>
      </c>
      <c r="Y429" s="30"/>
      <c r="Z429" s="8"/>
      <c r="AF429" s="1"/>
      <c r="AG429" s="76"/>
      <c r="AH429" s="1"/>
      <c r="AI429" s="1"/>
      <c r="AJ429" s="36"/>
      <c r="AK429" s="36"/>
      <c r="AL429" s="1"/>
      <c r="AM429" s="36"/>
      <c r="AN429" s="36"/>
      <c r="AO429" s="36"/>
      <c r="AP429" s="36"/>
      <c r="AQ429" s="5"/>
      <c r="AR429" s="36"/>
      <c r="AS429" s="36"/>
      <c r="AT429" s="36"/>
      <c r="AU429" s="36"/>
      <c r="AV429" s="36"/>
      <c r="AW429" s="36"/>
      <c r="AX429" s="36"/>
      <c r="AY429" s="36"/>
      <c r="AZ429" s="36"/>
      <c r="BA429" s="36"/>
      <c r="BB429" s="36"/>
      <c r="BC429" s="36"/>
      <c r="BD429" s="36"/>
      <c r="BE429" s="36"/>
      <c r="BF429" s="36"/>
      <c r="BG429" s="36"/>
      <c r="BH429" s="36"/>
      <c r="BI429" s="36"/>
      <c r="BJ429" s="30"/>
      <c r="BK429" s="30"/>
      <c r="BL429" s="30"/>
      <c r="BM429" s="30"/>
      <c r="BN429" s="30"/>
      <c r="BO429" s="30"/>
      <c r="BP429" s="30"/>
      <c r="BQ429" s="30"/>
      <c r="BR429" s="30"/>
      <c r="BS429" s="30"/>
      <c r="BT429" s="30"/>
      <c r="BU429" s="30"/>
      <c r="BV429" s="30"/>
      <c r="BW429" s="30"/>
      <c r="BX429" s="30"/>
      <c r="BY429" s="30"/>
      <c r="BZ429" s="30"/>
      <c r="CA429" s="30"/>
      <c r="CB429" s="36"/>
      <c r="CC429" s="36"/>
      <c r="CD429" s="36"/>
      <c r="CE429" s="36"/>
      <c r="CF429" s="36"/>
      <c r="CG429" s="36"/>
      <c r="CH429" s="36"/>
      <c r="CI429" s="36"/>
      <c r="CJ429" s="36"/>
      <c r="CK429" s="36"/>
      <c r="CL429" s="36"/>
    </row>
    <row r="430" spans="2:90" x14ac:dyDescent="0.65">
      <c r="B430" s="45">
        <v>44284</v>
      </c>
      <c r="C430" s="39">
        <f t="shared" si="103"/>
        <v>1765</v>
      </c>
      <c r="D430" s="47">
        <v>468614</v>
      </c>
      <c r="E430" s="52">
        <f t="shared" si="101"/>
        <v>4.8375310169278589E-2</v>
      </c>
      <c r="F430" s="39">
        <f t="shared" si="104"/>
        <v>21016</v>
      </c>
      <c r="G430" s="47">
        <v>9687049</v>
      </c>
      <c r="H430" s="47">
        <f t="shared" si="105"/>
        <v>30</v>
      </c>
      <c r="I430" s="47">
        <v>9061</v>
      </c>
      <c r="J430" s="53">
        <f t="shared" si="102"/>
        <v>1.9335743276982762E-2</v>
      </c>
      <c r="Y430" s="30"/>
      <c r="Z430" s="8"/>
      <c r="AF430" s="1"/>
      <c r="AG430" s="76"/>
      <c r="AH430" s="1"/>
      <c r="AI430" s="1"/>
      <c r="AJ430" s="36"/>
      <c r="AK430" s="36"/>
      <c r="AL430" s="1"/>
      <c r="AM430" s="36"/>
      <c r="AN430" s="36"/>
      <c r="AO430" s="36"/>
      <c r="AP430" s="36"/>
      <c r="AQ430" s="5"/>
      <c r="AR430" s="36"/>
      <c r="AS430" s="36"/>
      <c r="AT430" s="36"/>
      <c r="AU430" s="36"/>
      <c r="AV430" s="36"/>
      <c r="AW430" s="36"/>
      <c r="AX430" s="36"/>
      <c r="AY430" s="36"/>
      <c r="AZ430" s="36"/>
      <c r="BA430" s="36"/>
      <c r="BB430" s="36"/>
      <c r="BC430" s="36"/>
      <c r="BD430" s="36"/>
      <c r="BE430" s="36"/>
      <c r="BF430" s="36"/>
      <c r="BG430" s="36"/>
      <c r="BH430" s="36"/>
      <c r="BI430" s="36"/>
      <c r="BJ430" s="30"/>
      <c r="BK430" s="30"/>
      <c r="BL430" s="30"/>
      <c r="BM430" s="30"/>
      <c r="BN430" s="30"/>
      <c r="BO430" s="30"/>
      <c r="BP430" s="30"/>
      <c r="BQ430" s="30"/>
      <c r="BR430" s="30"/>
      <c r="BS430" s="30"/>
      <c r="BT430" s="30"/>
      <c r="BU430" s="30"/>
      <c r="BV430" s="30"/>
      <c r="BW430" s="30"/>
      <c r="BX430" s="30"/>
      <c r="BY430" s="30"/>
      <c r="BZ430" s="30"/>
      <c r="CA430" s="30"/>
      <c r="CB430" s="36"/>
      <c r="CC430" s="36"/>
      <c r="CD430" s="36"/>
      <c r="CE430" s="36"/>
      <c r="CF430" s="36"/>
      <c r="CG430" s="36"/>
      <c r="CH430" s="36"/>
      <c r="CI430" s="36"/>
      <c r="CJ430" s="36"/>
      <c r="CK430" s="36"/>
      <c r="CL430" s="36"/>
    </row>
    <row r="431" spans="2:90" x14ac:dyDescent="0.65">
      <c r="B431" s="45">
        <v>44285</v>
      </c>
      <c r="C431" s="39">
        <f t="shared" si="103"/>
        <v>1561</v>
      </c>
      <c r="D431" s="47">
        <v>470175</v>
      </c>
      <c r="E431" s="52">
        <f t="shared" si="101"/>
        <v>4.8163152082265646E-2</v>
      </c>
      <c r="F431" s="39">
        <f t="shared" si="104"/>
        <v>75082</v>
      </c>
      <c r="G431" s="47">
        <v>9762131</v>
      </c>
      <c r="H431" s="47">
        <f t="shared" si="105"/>
        <v>25</v>
      </c>
      <c r="I431" s="47">
        <v>9086</v>
      </c>
      <c r="J431" s="53">
        <f t="shared" si="102"/>
        <v>1.9324719519327911E-2</v>
      </c>
      <c r="Y431" s="30"/>
      <c r="Z431" s="8"/>
      <c r="AF431" s="1"/>
      <c r="AG431" s="76"/>
      <c r="AH431" s="1"/>
      <c r="AI431" s="1"/>
      <c r="AJ431" s="36"/>
      <c r="AK431" s="36"/>
      <c r="AL431" s="1"/>
      <c r="AM431" s="36"/>
      <c r="AN431" s="36"/>
      <c r="AO431" s="36"/>
      <c r="AP431" s="36"/>
      <c r="AQ431" s="5"/>
      <c r="AR431" s="36"/>
      <c r="AS431" s="36"/>
      <c r="AT431" s="36"/>
      <c r="AU431" s="36"/>
      <c r="AV431" s="36"/>
      <c r="AW431" s="36"/>
      <c r="AX431" s="36"/>
      <c r="AY431" s="36"/>
      <c r="AZ431" s="36"/>
      <c r="BA431" s="36"/>
      <c r="BB431" s="36"/>
      <c r="BC431" s="36"/>
      <c r="BD431" s="36"/>
      <c r="BE431" s="36"/>
      <c r="BF431" s="36"/>
      <c r="BG431" s="36"/>
      <c r="BH431" s="36"/>
      <c r="BI431" s="36"/>
      <c r="BJ431" s="30"/>
      <c r="BK431" s="30"/>
      <c r="BL431" s="30"/>
      <c r="BM431" s="30"/>
      <c r="BN431" s="30"/>
      <c r="BO431" s="30"/>
      <c r="BP431" s="30"/>
      <c r="BQ431" s="30"/>
      <c r="BR431" s="30"/>
      <c r="BS431" s="30"/>
      <c r="BT431" s="30"/>
      <c r="BU431" s="30"/>
      <c r="BV431" s="30"/>
      <c r="BW431" s="30"/>
      <c r="BX431" s="30"/>
      <c r="BY431" s="30"/>
      <c r="BZ431" s="30"/>
      <c r="CA431" s="30"/>
      <c r="CB431" s="36"/>
      <c r="CC431" s="36"/>
      <c r="CD431" s="36"/>
      <c r="CE431" s="36"/>
      <c r="CF431" s="36"/>
      <c r="CG431" s="36"/>
      <c r="CH431" s="36"/>
      <c r="CI431" s="36"/>
      <c r="CJ431" s="36"/>
      <c r="CK431" s="36"/>
      <c r="CL431" s="36"/>
    </row>
    <row r="432" spans="2:90" x14ac:dyDescent="0.65">
      <c r="B432" s="45">
        <v>44286</v>
      </c>
      <c r="C432" s="39">
        <f t="shared" si="103"/>
        <v>1937</v>
      </c>
      <c r="D432" s="47">
        <v>472112</v>
      </c>
      <c r="E432" s="52">
        <f t="shared" si="101"/>
        <v>4.8150986886558403E-2</v>
      </c>
      <c r="F432" s="39">
        <f t="shared" si="104"/>
        <v>42694</v>
      </c>
      <c r="G432" s="47">
        <v>9804825</v>
      </c>
      <c r="H432" s="47">
        <f t="shared" si="105"/>
        <v>27</v>
      </c>
      <c r="I432" s="47">
        <v>9113</v>
      </c>
      <c r="J432" s="53">
        <f t="shared" si="102"/>
        <v>1.9302623106381537E-2</v>
      </c>
      <c r="Y432" s="30"/>
    </row>
    <row r="433" spans="2:25" x14ac:dyDescent="0.65">
      <c r="B433" s="45">
        <v>44287</v>
      </c>
      <c r="C433" s="39">
        <f t="shared" ref="C433:C470" si="106">IF(D433="","",D433-D432)</f>
        <v>2661</v>
      </c>
      <c r="D433" s="47">
        <v>474773</v>
      </c>
      <c r="E433" s="52">
        <f t="shared" ref="E433:E470" si="107">IF(D433="","",D433/G433)</f>
        <v>4.8083571325775301E-2</v>
      </c>
      <c r="F433" s="39">
        <f t="shared" ref="F433:F470" si="108">IF(G433="","",G433-G432)</f>
        <v>69088</v>
      </c>
      <c r="G433" s="47">
        <v>9873913</v>
      </c>
      <c r="H433" s="47">
        <f t="shared" ref="H433:H470" si="109">IF(I433="","",I433-I432)</f>
        <v>49</v>
      </c>
      <c r="I433" s="47">
        <v>9162</v>
      </c>
      <c r="J433" s="53">
        <f t="shared" ref="J433:J470" si="110">IF(D433="","",I433/D433)</f>
        <v>1.9297643294795618E-2</v>
      </c>
      <c r="Y433" s="30"/>
    </row>
    <row r="434" spans="2:25" x14ac:dyDescent="0.65">
      <c r="B434" s="45">
        <v>44288</v>
      </c>
      <c r="C434" s="39">
        <f t="shared" si="106"/>
        <v>2685</v>
      </c>
      <c r="D434" s="47">
        <v>477458</v>
      </c>
      <c r="E434" s="52">
        <f t="shared" si="107"/>
        <v>4.8026089865674047E-2</v>
      </c>
      <c r="F434" s="39">
        <f>IF(G434="","",G434-G433)</f>
        <v>67725</v>
      </c>
      <c r="G434" s="47">
        <v>9941638</v>
      </c>
      <c r="H434" s="47">
        <f t="shared" si="109"/>
        <v>23</v>
      </c>
      <c r="I434" s="47">
        <v>9185</v>
      </c>
      <c r="J434" s="53">
        <f t="shared" si="110"/>
        <v>1.9237294170377291E-2</v>
      </c>
      <c r="Y434" s="30"/>
    </row>
    <row r="435" spans="2:25" x14ac:dyDescent="0.65">
      <c r="B435" s="45">
        <v>44289</v>
      </c>
      <c r="C435" s="39">
        <f t="shared" si="106"/>
        <v>2707</v>
      </c>
      <c r="D435" s="47">
        <v>480165</v>
      </c>
      <c r="E435" s="52">
        <f t="shared" si="107"/>
        <v>4.7992470170185791E-2</v>
      </c>
      <c r="F435" s="39">
        <f t="shared" si="108"/>
        <v>63369</v>
      </c>
      <c r="G435" s="47">
        <v>10005007</v>
      </c>
      <c r="H435" s="47">
        <f t="shared" si="109"/>
        <v>28</v>
      </c>
      <c r="I435" s="47">
        <v>9213</v>
      </c>
      <c r="J435" s="53">
        <f t="shared" si="110"/>
        <v>1.9187154415669615E-2</v>
      </c>
      <c r="Y435" s="30"/>
    </row>
    <row r="436" spans="2:25" x14ac:dyDescent="0.65">
      <c r="B436" s="45">
        <v>44290</v>
      </c>
      <c r="C436" s="39">
        <f t="shared" si="106"/>
        <v>2702</v>
      </c>
      <c r="D436" s="47">
        <v>482867</v>
      </c>
      <c r="E436" s="52">
        <f t="shared" si="107"/>
        <v>4.8050708555073471E-2</v>
      </c>
      <c r="F436" s="39">
        <f t="shared" si="108"/>
        <v>44106</v>
      </c>
      <c r="G436" s="47">
        <v>10049113</v>
      </c>
      <c r="H436" s="47">
        <f t="shared" si="109"/>
        <v>8</v>
      </c>
      <c r="I436" s="47">
        <v>9221</v>
      </c>
      <c r="J436" s="53">
        <f t="shared" si="110"/>
        <v>1.9096355725282531E-2</v>
      </c>
      <c r="Y436" s="30"/>
    </row>
    <row r="437" spans="2:25" x14ac:dyDescent="0.65">
      <c r="B437" s="45">
        <v>44291</v>
      </c>
      <c r="C437" s="39">
        <f t="shared" si="106"/>
        <v>2458</v>
      </c>
      <c r="D437" s="47">
        <v>485325</v>
      </c>
      <c r="E437" s="52">
        <f t="shared" si="107"/>
        <v>4.8204487742705984E-2</v>
      </c>
      <c r="F437" s="39">
        <f t="shared" si="108"/>
        <v>18933</v>
      </c>
      <c r="G437" s="47">
        <v>10068046</v>
      </c>
      <c r="H437" s="47">
        <f t="shared" si="109"/>
        <v>10</v>
      </c>
      <c r="I437" s="47">
        <v>9231</v>
      </c>
      <c r="J437" s="53">
        <f t="shared" si="110"/>
        <v>1.9020244166280328E-2</v>
      </c>
      <c r="Y437" s="30"/>
    </row>
    <row r="438" spans="2:25" x14ac:dyDescent="0.65">
      <c r="B438" s="45">
        <v>44292</v>
      </c>
      <c r="C438" s="39">
        <f t="shared" si="106"/>
        <v>2220</v>
      </c>
      <c r="D438" s="47">
        <v>487545</v>
      </c>
      <c r="E438" s="52">
        <f t="shared" si="107"/>
        <v>4.8125860756454884E-2</v>
      </c>
      <c r="F438" s="39">
        <f t="shared" si="108"/>
        <v>62578</v>
      </c>
      <c r="G438" s="47">
        <v>10130624</v>
      </c>
      <c r="H438" s="47">
        <f t="shared" si="109"/>
        <v>18</v>
      </c>
      <c r="I438" s="47">
        <v>9249</v>
      </c>
      <c r="J438" s="53">
        <f t="shared" si="110"/>
        <v>1.8970556564009478E-2</v>
      </c>
      <c r="Y438" s="30"/>
    </row>
    <row r="439" spans="2:25" x14ac:dyDescent="0.65">
      <c r="B439" s="45">
        <v>44293</v>
      </c>
      <c r="C439" s="39">
        <f t="shared" si="106"/>
        <v>2031</v>
      </c>
      <c r="D439" s="47">
        <v>489576</v>
      </c>
      <c r="E439" s="52">
        <f t="shared" si="107"/>
        <v>4.8068269714700441E-2</v>
      </c>
      <c r="F439" s="39">
        <f t="shared" si="108"/>
        <v>54390</v>
      </c>
      <c r="G439" s="47">
        <v>10185014</v>
      </c>
      <c r="H439" s="47">
        <f t="shared" si="109"/>
        <v>30</v>
      </c>
      <c r="I439" s="47">
        <v>9279</v>
      </c>
      <c r="J439" s="53">
        <f t="shared" si="110"/>
        <v>1.8953134957595961E-2</v>
      </c>
      <c r="Y439" s="30"/>
    </row>
    <row r="440" spans="2:25" x14ac:dyDescent="0.65">
      <c r="B440" s="45">
        <v>44294</v>
      </c>
      <c r="C440" s="39">
        <f t="shared" si="106"/>
        <v>3299</v>
      </c>
      <c r="D440" s="47">
        <v>492875</v>
      </c>
      <c r="E440" s="52">
        <f t="shared" si="107"/>
        <v>4.8109528571032553E-2</v>
      </c>
      <c r="F440" s="39">
        <f t="shared" si="108"/>
        <v>59838</v>
      </c>
      <c r="G440" s="47">
        <v>10244852</v>
      </c>
      <c r="H440" s="47">
        <f t="shared" si="109"/>
        <v>22</v>
      </c>
      <c r="I440" s="47">
        <v>9301</v>
      </c>
      <c r="J440" s="53">
        <f t="shared" si="110"/>
        <v>1.8870910474258179E-2</v>
      </c>
      <c r="Y440" s="30"/>
    </row>
    <row r="441" spans="2:25" x14ac:dyDescent="0.65">
      <c r="B441" s="45">
        <v>44295</v>
      </c>
      <c r="C441" s="39">
        <f t="shared" si="106"/>
        <v>3331</v>
      </c>
      <c r="D441" s="47">
        <v>496206</v>
      </c>
      <c r="E441" s="52">
        <f t="shared" si="107"/>
        <v>4.8092406085738358E-2</v>
      </c>
      <c r="F441" s="39">
        <f t="shared" si="108"/>
        <v>72910</v>
      </c>
      <c r="G441" s="47">
        <v>10317762</v>
      </c>
      <c r="H441" s="47">
        <f t="shared" si="109"/>
        <v>33</v>
      </c>
      <c r="I441" s="47">
        <v>9334</v>
      </c>
      <c r="J441" s="53">
        <f t="shared" si="110"/>
        <v>1.8810735863734013E-2</v>
      </c>
      <c r="Y441" s="30"/>
    </row>
    <row r="442" spans="2:25" x14ac:dyDescent="0.65">
      <c r="B442" s="45">
        <v>44296</v>
      </c>
      <c r="C442" s="39">
        <f t="shared" si="106"/>
        <v>3587</v>
      </c>
      <c r="D442" s="47">
        <v>499793</v>
      </c>
      <c r="E442" s="52">
        <f t="shared" si="107"/>
        <v>4.8116554213424839E-2</v>
      </c>
      <c r="F442" s="39">
        <f t="shared" si="108"/>
        <v>69370</v>
      </c>
      <c r="G442" s="47">
        <v>10387132</v>
      </c>
      <c r="H442" s="47">
        <f t="shared" si="109"/>
        <v>19</v>
      </c>
      <c r="I442" s="47">
        <v>9353</v>
      </c>
      <c r="J442" s="53">
        <f t="shared" si="110"/>
        <v>1.8713747491461465E-2</v>
      </c>
      <c r="Y442" s="30"/>
    </row>
    <row r="443" spans="2:25" x14ac:dyDescent="0.65">
      <c r="B443" s="45">
        <v>44297</v>
      </c>
      <c r="C443" s="39">
        <f t="shared" si="106"/>
        <v>3610</v>
      </c>
      <c r="D443" s="47">
        <v>503403</v>
      </c>
      <c r="E443" s="52">
        <f t="shared" si="107"/>
        <v>4.8262970068604145E-2</v>
      </c>
      <c r="F443" s="39">
        <f t="shared" si="108"/>
        <v>43287</v>
      </c>
      <c r="G443" s="47">
        <v>10430419</v>
      </c>
      <c r="H443" s="47">
        <f t="shared" si="109"/>
        <v>29</v>
      </c>
      <c r="I443" s="47">
        <v>9382</v>
      </c>
      <c r="J443" s="53">
        <f t="shared" si="110"/>
        <v>1.863715551953405E-2</v>
      </c>
      <c r="Y443" s="30"/>
    </row>
    <row r="444" spans="2:25" x14ac:dyDescent="0.65">
      <c r="B444" s="45">
        <v>44298</v>
      </c>
      <c r="C444" s="39">
        <f t="shared" si="106"/>
        <v>2883</v>
      </c>
      <c r="D444" s="47">
        <v>506286</v>
      </c>
      <c r="E444" s="52">
        <f t="shared" si="107"/>
        <v>4.8426487792658117E-2</v>
      </c>
      <c r="F444" s="39">
        <f t="shared" si="108"/>
        <v>24314</v>
      </c>
      <c r="G444" s="47">
        <v>10454733</v>
      </c>
      <c r="H444" s="47">
        <f t="shared" si="109"/>
        <v>18</v>
      </c>
      <c r="I444" s="47">
        <v>9400</v>
      </c>
      <c r="J444" s="53">
        <f t="shared" si="110"/>
        <v>1.8566580944367413E-2</v>
      </c>
      <c r="Y444" s="30"/>
    </row>
    <row r="445" spans="2:25" x14ac:dyDescent="0.65">
      <c r="B445" s="45">
        <v>44299</v>
      </c>
      <c r="C445" s="39">
        <f t="shared" si="106"/>
        <v>2516</v>
      </c>
      <c r="D445" s="47">
        <v>508802</v>
      </c>
      <c r="E445" s="52">
        <f t="shared" si="107"/>
        <v>4.8320957784477599E-2</v>
      </c>
      <c r="F445" s="39">
        <f t="shared" si="108"/>
        <v>74901</v>
      </c>
      <c r="G445" s="47">
        <v>10529634</v>
      </c>
      <c r="H445" s="47">
        <f t="shared" si="109"/>
        <v>25</v>
      </c>
      <c r="I445" s="47">
        <v>9425</v>
      </c>
      <c r="J445" s="53">
        <f t="shared" si="110"/>
        <v>1.852390517332872E-2</v>
      </c>
      <c r="Y445" s="30"/>
    </row>
    <row r="446" spans="2:25" x14ac:dyDescent="0.65">
      <c r="B446" s="45">
        <v>44300</v>
      </c>
      <c r="C446" s="39">
        <f t="shared" si="106"/>
        <v>3367</v>
      </c>
      <c r="D446" s="47">
        <v>512169</v>
      </c>
      <c r="E446" s="52">
        <f t="shared" si="107"/>
        <v>4.8336074776903999E-2</v>
      </c>
      <c r="F446" s="39">
        <f t="shared" si="108"/>
        <v>66365</v>
      </c>
      <c r="G446" s="47">
        <v>10595999</v>
      </c>
      <c r="H446" s="47">
        <f t="shared" si="109"/>
        <v>44</v>
      </c>
      <c r="I446" s="47">
        <v>9469</v>
      </c>
      <c r="J446" s="53">
        <f t="shared" si="110"/>
        <v>1.8488038128039768E-2</v>
      </c>
      <c r="Y446" s="30"/>
    </row>
    <row r="447" spans="2:25" x14ac:dyDescent="0.65">
      <c r="B447" s="45">
        <v>44301</v>
      </c>
      <c r="C447" s="39">
        <f t="shared" si="106"/>
        <v>3952</v>
      </c>
      <c r="D447" s="47">
        <v>516121</v>
      </c>
      <c r="E447" s="52">
        <f t="shared" si="107"/>
        <v>4.8370198684620301E-2</v>
      </c>
      <c r="F447" s="39">
        <f t="shared" si="108"/>
        <v>74228</v>
      </c>
      <c r="G447" s="47">
        <v>10670227</v>
      </c>
      <c r="H447" s="47">
        <f t="shared" si="109"/>
        <v>31</v>
      </c>
      <c r="I447" s="47">
        <v>9500</v>
      </c>
      <c r="J447" s="53">
        <f t="shared" si="110"/>
        <v>1.8406536451723531E-2</v>
      </c>
      <c r="Y447" s="30"/>
    </row>
    <row r="448" spans="2:25" x14ac:dyDescent="0.65">
      <c r="B448" s="45">
        <v>44302</v>
      </c>
      <c r="C448" s="39">
        <f t="shared" si="106"/>
        <v>4624</v>
      </c>
      <c r="D448" s="47">
        <v>520745</v>
      </c>
      <c r="E448" s="52">
        <f t="shared" si="107"/>
        <v>4.8422094076919109E-2</v>
      </c>
      <c r="F448" s="39">
        <f t="shared" si="108"/>
        <v>84058</v>
      </c>
      <c r="G448" s="47">
        <v>10754285</v>
      </c>
      <c r="H448" s="47">
        <f t="shared" si="109"/>
        <v>38</v>
      </c>
      <c r="I448" s="47">
        <v>9538</v>
      </c>
      <c r="J448" s="53">
        <f t="shared" si="110"/>
        <v>1.8316066404862264E-2</v>
      </c>
      <c r="Y448" s="30"/>
    </row>
    <row r="449" spans="2:25" x14ac:dyDescent="0.65">
      <c r="B449" s="45">
        <v>44303</v>
      </c>
      <c r="C449" s="39">
        <f t="shared" si="106"/>
        <v>4473</v>
      </c>
      <c r="D449" s="47">
        <v>525218</v>
      </c>
      <c r="E449" s="52">
        <f t="shared" si="107"/>
        <v>4.8479143606325922E-2</v>
      </c>
      <c r="F449" s="39">
        <f t="shared" si="108"/>
        <v>79611</v>
      </c>
      <c r="G449" s="47">
        <v>10833896</v>
      </c>
      <c r="H449" s="47">
        <f t="shared" si="109"/>
        <v>46</v>
      </c>
      <c r="I449" s="47">
        <v>9584</v>
      </c>
      <c r="J449" s="53">
        <f t="shared" si="110"/>
        <v>1.824766097125384E-2</v>
      </c>
      <c r="Y449" s="30"/>
    </row>
    <row r="450" spans="2:25" x14ac:dyDescent="0.65">
      <c r="B450" s="45">
        <v>44304</v>
      </c>
      <c r="C450" s="39">
        <f t="shared" si="106"/>
        <v>4611</v>
      </c>
      <c r="D450" s="47">
        <v>529829</v>
      </c>
      <c r="E450" s="52">
        <f t="shared" si="107"/>
        <v>4.8667333899893708E-2</v>
      </c>
      <c r="F450" s="39">
        <f t="shared" si="108"/>
        <v>52852</v>
      </c>
      <c r="G450" s="47">
        <v>10886748</v>
      </c>
      <c r="H450" s="47">
        <f t="shared" si="109"/>
        <v>38</v>
      </c>
      <c r="I450" s="47">
        <v>9622</v>
      </c>
      <c r="J450" s="53">
        <f t="shared" si="110"/>
        <v>1.8160576336893601E-2</v>
      </c>
      <c r="Y450" s="30"/>
    </row>
    <row r="451" spans="2:25" x14ac:dyDescent="0.65">
      <c r="B451" s="45">
        <v>44305</v>
      </c>
      <c r="C451" s="39">
        <f t="shared" si="106"/>
        <v>4223</v>
      </c>
      <c r="D451" s="47">
        <v>534052</v>
      </c>
      <c r="E451" s="52">
        <f t="shared" si="107"/>
        <v>4.8910577182946308E-2</v>
      </c>
      <c r="F451" s="39">
        <f t="shared" si="108"/>
        <v>32199</v>
      </c>
      <c r="G451" s="47">
        <v>10918947</v>
      </c>
      <c r="H451" s="47">
        <f t="shared" si="109"/>
        <v>19</v>
      </c>
      <c r="I451" s="47">
        <v>9641</v>
      </c>
      <c r="J451" s="53">
        <f t="shared" si="110"/>
        <v>1.8052549189966519E-2</v>
      </c>
      <c r="Y451" s="30"/>
    </row>
    <row r="452" spans="2:25" x14ac:dyDescent="0.65">
      <c r="B452" s="45">
        <v>44306</v>
      </c>
      <c r="C452" s="55">
        <f t="shared" si="106"/>
        <v>7444</v>
      </c>
      <c r="D452" s="47">
        <v>541496</v>
      </c>
      <c r="E452" s="52">
        <f t="shared" si="107"/>
        <v>4.8873235699260678E-2</v>
      </c>
      <c r="F452" s="55">
        <f t="shared" si="108"/>
        <v>160655</v>
      </c>
      <c r="G452" s="47">
        <v>11079602</v>
      </c>
      <c r="H452" s="47">
        <f t="shared" si="109"/>
        <v>69</v>
      </c>
      <c r="I452" s="47">
        <v>9710</v>
      </c>
      <c r="J452" s="53">
        <f t="shared" si="110"/>
        <v>1.793180374370263E-2</v>
      </c>
      <c r="Y452" s="30"/>
    </row>
    <row r="453" spans="2:25" x14ac:dyDescent="0.65">
      <c r="B453" s="45">
        <v>44307</v>
      </c>
      <c r="C453" s="55">
        <f t="shared" si="106"/>
        <v>0</v>
      </c>
      <c r="D453" s="47">
        <v>541496</v>
      </c>
      <c r="E453" s="52">
        <f t="shared" si="107"/>
        <v>4.8873235699260678E-2</v>
      </c>
      <c r="F453" s="55">
        <f t="shared" si="108"/>
        <v>0</v>
      </c>
      <c r="G453" s="47">
        <v>11079602</v>
      </c>
      <c r="H453" s="47">
        <f t="shared" si="109"/>
        <v>0</v>
      </c>
      <c r="I453" s="47">
        <v>9710</v>
      </c>
      <c r="J453" s="53">
        <f t="shared" si="110"/>
        <v>1.793180374370263E-2</v>
      </c>
      <c r="Y453" s="30"/>
    </row>
    <row r="454" spans="2:25" x14ac:dyDescent="0.65">
      <c r="B454" s="45">
        <v>44308</v>
      </c>
      <c r="C454" s="39">
        <f t="shared" si="106"/>
        <v>4929</v>
      </c>
      <c r="D454" s="47">
        <v>546425</v>
      </c>
      <c r="E454" s="52">
        <f t="shared" si="107"/>
        <v>4.8887567943139844E-2</v>
      </c>
      <c r="F454" s="39">
        <f t="shared" si="108"/>
        <v>97575</v>
      </c>
      <c r="G454" s="47">
        <v>11177177</v>
      </c>
      <c r="H454" s="47">
        <f t="shared" si="109"/>
        <v>54</v>
      </c>
      <c r="I454" s="47">
        <v>9764</v>
      </c>
      <c r="J454" s="53">
        <f t="shared" si="110"/>
        <v>1.7868874959967057E-2</v>
      </c>
      <c r="Y454" s="30"/>
    </row>
    <row r="455" spans="2:25" x14ac:dyDescent="0.65">
      <c r="B455" s="45">
        <v>44309</v>
      </c>
      <c r="C455" s="39">
        <f t="shared" si="106"/>
        <v>5473</v>
      </c>
      <c r="D455" s="47">
        <v>551898</v>
      </c>
      <c r="E455" s="52">
        <f t="shared" si="107"/>
        <v>4.8956935836464967E-2</v>
      </c>
      <c r="F455" s="39">
        <f t="shared" si="108"/>
        <v>95955</v>
      </c>
      <c r="G455" s="47">
        <v>11273132</v>
      </c>
      <c r="H455" s="47">
        <f t="shared" si="109"/>
        <v>36</v>
      </c>
      <c r="I455" s="47">
        <v>9800</v>
      </c>
      <c r="J455" s="53">
        <f t="shared" si="110"/>
        <v>1.7756904355514969E-2</v>
      </c>
      <c r="Y455" s="30"/>
    </row>
    <row r="456" spans="2:25" x14ac:dyDescent="0.65">
      <c r="B456" s="45">
        <v>44310</v>
      </c>
      <c r="C456" s="39">
        <f t="shared" si="106"/>
        <v>5101</v>
      </c>
      <c r="D456" s="47">
        <v>556999</v>
      </c>
      <c r="E456" s="52">
        <f t="shared" si="107"/>
        <v>4.9005757614976116E-2</v>
      </c>
      <c r="F456" s="39">
        <f t="shared" si="108"/>
        <v>92859</v>
      </c>
      <c r="G456" s="47">
        <v>11365991</v>
      </c>
      <c r="H456" s="47">
        <f t="shared" si="109"/>
        <v>54</v>
      </c>
      <c r="I456" s="47">
        <v>9854</v>
      </c>
      <c r="J456" s="53">
        <f t="shared" si="110"/>
        <v>1.7691234634173492E-2</v>
      </c>
      <c r="Y456" s="30"/>
    </row>
    <row r="457" spans="2:25" x14ac:dyDescent="0.65">
      <c r="B457" s="45">
        <v>44311</v>
      </c>
      <c r="C457" s="39">
        <f t="shared" si="106"/>
        <v>5142</v>
      </c>
      <c r="D457" s="47">
        <v>562141</v>
      </c>
      <c r="E457" s="52">
        <f t="shared" si="107"/>
        <v>4.9196736536515302E-2</v>
      </c>
      <c r="F457" s="39">
        <f t="shared" si="108"/>
        <v>60397</v>
      </c>
      <c r="G457" s="47">
        <v>11426388</v>
      </c>
      <c r="H457" s="47">
        <f t="shared" si="109"/>
        <v>59</v>
      </c>
      <c r="I457" s="47">
        <v>9913</v>
      </c>
      <c r="J457" s="53">
        <f t="shared" si="110"/>
        <v>1.7634365755210882E-2</v>
      </c>
      <c r="Y457" s="30"/>
    </row>
    <row r="458" spans="2:25" x14ac:dyDescent="0.65">
      <c r="B458" s="45">
        <v>44312</v>
      </c>
      <c r="C458" s="39">
        <f t="shared" si="106"/>
        <v>4722</v>
      </c>
      <c r="D458" s="47">
        <v>566863</v>
      </c>
      <c r="E458" s="52">
        <f t="shared" si="107"/>
        <v>4.9446630876215904E-2</v>
      </c>
      <c r="F458" s="39">
        <f t="shared" si="108"/>
        <v>37750</v>
      </c>
      <c r="G458" s="47">
        <v>11464138</v>
      </c>
      <c r="H458" s="47">
        <f t="shared" si="109"/>
        <v>59</v>
      </c>
      <c r="I458" s="47">
        <v>9972</v>
      </c>
      <c r="J458" s="53">
        <f t="shared" si="110"/>
        <v>1.7591552103418288E-2</v>
      </c>
      <c r="Y458" s="30"/>
    </row>
    <row r="459" spans="2:25" x14ac:dyDescent="0.65">
      <c r="B459" s="45">
        <v>44313</v>
      </c>
      <c r="C459" s="39">
        <f t="shared" si="106"/>
        <v>4177</v>
      </c>
      <c r="D459" s="47">
        <v>571040</v>
      </c>
      <c r="E459" s="52">
        <f t="shared" si="107"/>
        <v>4.9438150107258556E-2</v>
      </c>
      <c r="F459" s="39">
        <f t="shared" si="108"/>
        <v>86456</v>
      </c>
      <c r="G459" s="47">
        <v>11550594</v>
      </c>
      <c r="H459" s="47">
        <f t="shared" si="109"/>
        <v>32</v>
      </c>
      <c r="I459" s="47">
        <v>10004</v>
      </c>
      <c r="J459" s="53">
        <f t="shared" si="110"/>
        <v>1.7518912860745306E-2</v>
      </c>
      <c r="Y459" s="30"/>
    </row>
    <row r="460" spans="2:25" x14ac:dyDescent="0.65">
      <c r="B460" s="45">
        <v>44314</v>
      </c>
      <c r="C460" s="39">
        <f t="shared" si="106"/>
        <v>4523</v>
      </c>
      <c r="D460" s="47">
        <v>575563</v>
      </c>
      <c r="E460" s="52">
        <f t="shared" si="107"/>
        <v>4.947797211862548E-2</v>
      </c>
      <c r="F460" s="39">
        <f t="shared" si="108"/>
        <v>82118</v>
      </c>
      <c r="G460" s="47">
        <v>11632712</v>
      </c>
      <c r="H460" s="47">
        <f t="shared" si="109"/>
        <v>51</v>
      </c>
      <c r="I460" s="47">
        <v>10055</v>
      </c>
      <c r="J460" s="53">
        <f t="shared" si="110"/>
        <v>1.7469851258680631E-2</v>
      </c>
      <c r="Y460" s="30"/>
    </row>
    <row r="461" spans="2:25" x14ac:dyDescent="0.65">
      <c r="B461" s="45">
        <v>44315</v>
      </c>
      <c r="C461" s="39">
        <f t="shared" si="106"/>
        <v>5425</v>
      </c>
      <c r="D461" s="47">
        <v>580988</v>
      </c>
      <c r="E461" s="52">
        <f t="shared" si="107"/>
        <v>4.9647817937605844E-2</v>
      </c>
      <c r="F461" s="39">
        <f t="shared" si="108"/>
        <v>69474</v>
      </c>
      <c r="G461" s="47">
        <v>11702186</v>
      </c>
      <c r="H461" s="47">
        <f t="shared" si="109"/>
        <v>52</v>
      </c>
      <c r="I461" s="47">
        <v>10107</v>
      </c>
      <c r="J461" s="53">
        <f t="shared" si="110"/>
        <v>1.7396228493531708E-2</v>
      </c>
      <c r="Y461" s="30"/>
    </row>
    <row r="462" spans="2:25" x14ac:dyDescent="0.65">
      <c r="B462" s="45">
        <v>44316</v>
      </c>
      <c r="C462" s="39">
        <f t="shared" si="106"/>
        <v>5794</v>
      </c>
      <c r="D462" s="47">
        <v>586782</v>
      </c>
      <c r="E462" s="52">
        <f t="shared" si="107"/>
        <v>4.9744386714619872E-2</v>
      </c>
      <c r="F462" s="39">
        <f t="shared" si="108"/>
        <v>93758</v>
      </c>
      <c r="G462" s="47">
        <v>11795944</v>
      </c>
      <c r="H462" s="47">
        <f t="shared" si="109"/>
        <v>87</v>
      </c>
      <c r="I462" s="47">
        <v>10194</v>
      </c>
      <c r="J462" s="53">
        <f t="shared" si="110"/>
        <v>1.7372721044612821E-2</v>
      </c>
      <c r="Y462" s="30"/>
    </row>
    <row r="463" spans="2:25" x14ac:dyDescent="0.65">
      <c r="B463" s="45">
        <v>44317</v>
      </c>
      <c r="C463" s="39">
        <f t="shared" si="106"/>
        <v>4820</v>
      </c>
      <c r="D463" s="47">
        <v>591602</v>
      </c>
      <c r="E463" s="52">
        <f t="shared" si="107"/>
        <v>4.9723684001509186E-2</v>
      </c>
      <c r="F463" s="39">
        <f t="shared" si="108"/>
        <v>101847</v>
      </c>
      <c r="G463" s="47">
        <v>11897791</v>
      </c>
      <c r="H463" s="47">
        <f t="shared" si="109"/>
        <v>35</v>
      </c>
      <c r="I463" s="47">
        <v>10229</v>
      </c>
      <c r="J463" s="53">
        <f t="shared" si="110"/>
        <v>1.729034046538044E-2</v>
      </c>
      <c r="Y463" s="30"/>
    </row>
    <row r="464" spans="2:25" x14ac:dyDescent="0.65">
      <c r="B464" s="45">
        <v>44318</v>
      </c>
      <c r="C464" s="39">
        <f t="shared" si="106"/>
        <v>5623</v>
      </c>
      <c r="D464" s="47">
        <v>597225</v>
      </c>
      <c r="E464" s="52">
        <f t="shared" si="107"/>
        <v>4.9899949442070567E-2</v>
      </c>
      <c r="F464" s="39">
        <f t="shared" si="108"/>
        <v>70658</v>
      </c>
      <c r="G464" s="47">
        <v>11968449</v>
      </c>
      <c r="H464" s="47">
        <f t="shared" si="109"/>
        <v>67</v>
      </c>
      <c r="I464" s="47">
        <v>10296</v>
      </c>
      <c r="J464" s="53">
        <f t="shared" si="110"/>
        <v>1.7239733768680144E-2</v>
      </c>
      <c r="Y464" s="30"/>
    </row>
    <row r="465" spans="2:25" x14ac:dyDescent="0.65">
      <c r="B465" s="45">
        <v>44319</v>
      </c>
      <c r="C465" s="39">
        <f t="shared" si="106"/>
        <v>5637</v>
      </c>
      <c r="D465" s="47">
        <v>602862</v>
      </c>
      <c r="E465" s="52">
        <f t="shared" si="107"/>
        <v>5.020918202179777E-2</v>
      </c>
      <c r="F465" s="39">
        <f t="shared" si="108"/>
        <v>38558</v>
      </c>
      <c r="G465" s="47">
        <v>12007007</v>
      </c>
      <c r="H465" s="47">
        <f t="shared" si="109"/>
        <v>65</v>
      </c>
      <c r="I465" s="47">
        <v>10361</v>
      </c>
      <c r="J465" s="53">
        <f t="shared" si="110"/>
        <v>1.7186354422736878E-2</v>
      </c>
      <c r="Y465" s="30"/>
    </row>
    <row r="466" spans="2:25" x14ac:dyDescent="0.65">
      <c r="B466" s="45">
        <v>44320</v>
      </c>
      <c r="C466" s="39">
        <f t="shared" si="106"/>
        <v>4764</v>
      </c>
      <c r="D466" s="47">
        <v>607626</v>
      </c>
      <c r="E466" s="52">
        <f t="shared" si="107"/>
        <v>5.0409877988592554E-2</v>
      </c>
      <c r="F466" s="39">
        <f t="shared" si="108"/>
        <v>46702</v>
      </c>
      <c r="G466" s="47">
        <v>12053709</v>
      </c>
      <c r="H466" s="47">
        <f t="shared" si="109"/>
        <v>59</v>
      </c>
      <c r="I466" s="47">
        <v>10420</v>
      </c>
      <c r="J466" s="53">
        <f t="shared" si="110"/>
        <v>1.7148706605708115E-2</v>
      </c>
      <c r="Y466" s="30"/>
    </row>
    <row r="467" spans="2:25" x14ac:dyDescent="0.65">
      <c r="B467" s="45">
        <v>44321</v>
      </c>
      <c r="C467" s="39">
        <f t="shared" si="106"/>
        <v>4734</v>
      </c>
      <c r="D467" s="47">
        <v>612360</v>
      </c>
      <c r="E467" s="52">
        <f t="shared" si="107"/>
        <v>5.0681908207446558E-2</v>
      </c>
      <c r="F467" s="39">
        <f t="shared" si="108"/>
        <v>28709</v>
      </c>
      <c r="G467" s="47">
        <v>12082418</v>
      </c>
      <c r="H467" s="47">
        <f t="shared" si="109"/>
        <v>50</v>
      </c>
      <c r="I467" s="47">
        <v>10470</v>
      </c>
      <c r="J467" s="53">
        <f t="shared" si="110"/>
        <v>1.7097785616304133E-2</v>
      </c>
      <c r="Y467" s="30"/>
    </row>
    <row r="468" spans="2:25" x14ac:dyDescent="0.65">
      <c r="B468" s="45">
        <v>44322</v>
      </c>
      <c r="C468" s="39">
        <f t="shared" si="106"/>
        <v>3763</v>
      </c>
      <c r="D468" s="47">
        <v>616123</v>
      </c>
      <c r="E468" s="52">
        <f t="shared" si="107"/>
        <v>5.0706698745967525E-2</v>
      </c>
      <c r="F468" s="39">
        <f t="shared" si="108"/>
        <v>68304</v>
      </c>
      <c r="G468" s="47">
        <v>12150722</v>
      </c>
      <c r="H468" s="47">
        <f t="shared" si="109"/>
        <v>47</v>
      </c>
      <c r="I468" s="47">
        <v>10517</v>
      </c>
      <c r="J468" s="53">
        <f t="shared" si="110"/>
        <v>1.7069643561431726E-2</v>
      </c>
      <c r="Y468" s="30"/>
    </row>
    <row r="469" spans="2:25" x14ac:dyDescent="0.65">
      <c r="B469" s="45">
        <v>44323</v>
      </c>
      <c r="C469" s="39">
        <f t="shared" si="106"/>
        <v>4871</v>
      </c>
      <c r="D469" s="47">
        <v>620994</v>
      </c>
      <c r="E469" s="52">
        <f t="shared" si="107"/>
        <v>5.072651941892823E-2</v>
      </c>
      <c r="F469" s="39">
        <f t="shared" si="108"/>
        <v>91277</v>
      </c>
      <c r="G469" s="47">
        <v>12241999</v>
      </c>
      <c r="H469" s="47">
        <f t="shared" si="109"/>
        <v>72</v>
      </c>
      <c r="I469" s="47">
        <v>10589</v>
      </c>
      <c r="J469" s="53">
        <f t="shared" si="110"/>
        <v>1.7051694541332121E-2</v>
      </c>
      <c r="Y469" s="30"/>
    </row>
    <row r="470" spans="2:25" x14ac:dyDescent="0.65">
      <c r="B470" s="45">
        <v>44324</v>
      </c>
      <c r="C470" s="39">
        <f t="shared" si="106"/>
        <v>5528</v>
      </c>
      <c r="D470" s="47">
        <v>626522</v>
      </c>
      <c r="E470" s="52">
        <f t="shared" si="107"/>
        <v>5.0716834823700228E-2</v>
      </c>
      <c r="F470" s="39">
        <f t="shared" si="108"/>
        <v>111335</v>
      </c>
      <c r="G470" s="47">
        <v>12353334</v>
      </c>
      <c r="H470" s="47">
        <f t="shared" si="109"/>
        <v>113</v>
      </c>
      <c r="I470" s="47">
        <v>10702</v>
      </c>
      <c r="J470" s="53">
        <f t="shared" si="110"/>
        <v>1.7081602880665004E-2</v>
      </c>
      <c r="Y470" s="30"/>
    </row>
    <row r="471" spans="2:25" x14ac:dyDescent="0.65">
      <c r="B471" s="45">
        <v>44325</v>
      </c>
      <c r="C471" s="39">
        <f t="shared" ref="C471:C487" si="111">IF(D471="","",D471-D470)</f>
        <v>6505</v>
      </c>
      <c r="D471" s="47">
        <v>633027</v>
      </c>
      <c r="E471" s="52">
        <f t="shared" ref="E471:E487" si="112">IF(D471="","",D471/G471)</f>
        <v>5.0950627325982052E-2</v>
      </c>
      <c r="F471" s="39">
        <f t="shared" ref="F471:F487" si="113">IF(G471="","",G471-G470)</f>
        <v>70988</v>
      </c>
      <c r="G471" s="47">
        <v>12424322</v>
      </c>
      <c r="H471" s="47">
        <f t="shared" ref="H471:H487" si="114">IF(I471="","",I471-I470)</f>
        <v>121</v>
      </c>
      <c r="I471" s="47">
        <v>10823</v>
      </c>
      <c r="J471" s="53">
        <f t="shared" ref="J471:J487" si="115">IF(D471="","",I471/D471)</f>
        <v>1.7097217022338698E-2</v>
      </c>
      <c r="Y471" s="30"/>
    </row>
    <row r="472" spans="2:25" x14ac:dyDescent="0.65">
      <c r="B472" s="45">
        <v>44326</v>
      </c>
      <c r="C472" s="39">
        <f t="shared" si="111"/>
        <v>7017</v>
      </c>
      <c r="D472" s="47">
        <v>640044</v>
      </c>
      <c r="E472" s="52">
        <f t="shared" si="112"/>
        <v>5.1328544014368441E-2</v>
      </c>
      <c r="F472" s="39">
        <f t="shared" si="113"/>
        <v>45231</v>
      </c>
      <c r="G472" s="47">
        <v>12469553</v>
      </c>
      <c r="H472" s="47">
        <f t="shared" si="114"/>
        <v>53</v>
      </c>
      <c r="I472" s="47">
        <v>10876</v>
      </c>
      <c r="J472" s="53">
        <f t="shared" si="115"/>
        <v>1.6992581760004E-2</v>
      </c>
      <c r="Y472" s="30"/>
    </row>
    <row r="473" spans="2:25" x14ac:dyDescent="0.65">
      <c r="B473" s="45">
        <v>44327</v>
      </c>
      <c r="C473" s="39">
        <f t="shared" si="111"/>
        <v>5773</v>
      </c>
      <c r="D473" s="47">
        <v>645817</v>
      </c>
      <c r="E473" s="52">
        <f t="shared" si="112"/>
        <v>5.1243958382875925E-2</v>
      </c>
      <c r="F473" s="39">
        <f t="shared" si="113"/>
        <v>133240</v>
      </c>
      <c r="G473" s="47">
        <v>12602793</v>
      </c>
      <c r="H473" s="47">
        <f t="shared" si="114"/>
        <v>65</v>
      </c>
      <c r="I473" s="47">
        <v>10941</v>
      </c>
      <c r="J473" s="53">
        <f t="shared" si="115"/>
        <v>1.6941331677549524E-2</v>
      </c>
      <c r="Y473" s="30"/>
    </row>
    <row r="474" spans="2:25" x14ac:dyDescent="0.65">
      <c r="B474" s="45">
        <v>44328</v>
      </c>
      <c r="C474" s="39">
        <f t="shared" si="111"/>
        <v>5885</v>
      </c>
      <c r="D474" s="47">
        <v>651702</v>
      </c>
      <c r="E474" s="52">
        <f t="shared" si="112"/>
        <v>5.1311328344410469E-2</v>
      </c>
      <c r="F474" s="39">
        <f t="shared" si="113"/>
        <v>98145</v>
      </c>
      <c r="G474" s="47">
        <v>12700938</v>
      </c>
      <c r="H474" s="47">
        <f t="shared" si="114"/>
        <v>123</v>
      </c>
      <c r="I474" s="47">
        <v>11064</v>
      </c>
      <c r="J474" s="53">
        <f t="shared" si="115"/>
        <v>1.6977084618429897E-2</v>
      </c>
      <c r="Y474" s="30"/>
    </row>
    <row r="475" spans="2:25" x14ac:dyDescent="0.65">
      <c r="B475" s="45">
        <v>44329</v>
      </c>
      <c r="C475" s="39">
        <f t="shared" si="111"/>
        <v>6927</v>
      </c>
      <c r="D475" s="47">
        <v>658629</v>
      </c>
      <c r="E475" s="52">
        <f t="shared" si="112"/>
        <v>5.1496785189282225E-2</v>
      </c>
      <c r="F475" s="39">
        <f t="shared" si="113"/>
        <v>88773</v>
      </c>
      <c r="G475" s="47">
        <v>12789711</v>
      </c>
      <c r="H475" s="47">
        <f t="shared" si="114"/>
        <v>101</v>
      </c>
      <c r="I475" s="47">
        <v>11165</v>
      </c>
      <c r="J475" s="53">
        <f t="shared" si="115"/>
        <v>1.6951880345384123E-2</v>
      </c>
      <c r="Y475" s="30"/>
    </row>
    <row r="476" spans="2:25" x14ac:dyDescent="0.65">
      <c r="B476" s="45">
        <v>44330</v>
      </c>
      <c r="C476" s="39">
        <f t="shared" si="111"/>
        <v>6918</v>
      </c>
      <c r="D476" s="47">
        <v>665547</v>
      </c>
      <c r="E476" s="52">
        <f t="shared" si="112"/>
        <v>5.1537042798820563E-2</v>
      </c>
      <c r="F476" s="39">
        <f t="shared" si="113"/>
        <v>124243</v>
      </c>
      <c r="G476" s="47">
        <v>12913954</v>
      </c>
      <c r="H476" s="47">
        <f t="shared" si="114"/>
        <v>90</v>
      </c>
      <c r="I476" s="47">
        <v>11255</v>
      </c>
      <c r="J476" s="53">
        <f t="shared" si="115"/>
        <v>1.6910901859673321E-2</v>
      </c>
      <c r="Y476" s="30"/>
    </row>
    <row r="477" spans="2:25" x14ac:dyDescent="0.65">
      <c r="B477" s="45">
        <v>44331</v>
      </c>
      <c r="C477" s="39">
        <f t="shared" si="111"/>
        <v>6294</v>
      </c>
      <c r="D477" s="47">
        <v>671841</v>
      </c>
      <c r="E477" s="52">
        <f t="shared" si="112"/>
        <v>5.1619547048061487E-2</v>
      </c>
      <c r="F477" s="39">
        <f t="shared" si="113"/>
        <v>101290</v>
      </c>
      <c r="G477" s="47">
        <v>13015244</v>
      </c>
      <c r="H477" s="47">
        <f t="shared" si="114"/>
        <v>110</v>
      </c>
      <c r="I477" s="47">
        <v>11365</v>
      </c>
      <c r="J477" s="53">
        <f t="shared" si="115"/>
        <v>1.6916204875856045E-2</v>
      </c>
      <c r="Y477" s="30"/>
    </row>
    <row r="478" spans="2:25" x14ac:dyDescent="0.65">
      <c r="B478" s="45">
        <v>44332</v>
      </c>
      <c r="C478" s="39">
        <f t="shared" si="111"/>
        <v>6147</v>
      </c>
      <c r="D478" s="47">
        <v>677988</v>
      </c>
      <c r="E478" s="52">
        <f t="shared" si="112"/>
        <v>5.1816423238533332E-2</v>
      </c>
      <c r="F478" s="39">
        <f t="shared" si="113"/>
        <v>69179</v>
      </c>
      <c r="G478" s="47">
        <v>13084423</v>
      </c>
      <c r="H478" s="47">
        <f t="shared" si="114"/>
        <v>98</v>
      </c>
      <c r="I478" s="47">
        <v>11463</v>
      </c>
      <c r="J478" s="53">
        <f t="shared" si="115"/>
        <v>1.6907378891661801E-2</v>
      </c>
      <c r="Y478" s="30"/>
    </row>
    <row r="479" spans="2:25" x14ac:dyDescent="0.65">
      <c r="B479" s="45">
        <v>44333</v>
      </c>
      <c r="C479" s="39">
        <f t="shared" si="111"/>
        <v>5187</v>
      </c>
      <c r="D479" s="47">
        <v>683175</v>
      </c>
      <c r="E479" s="52">
        <f t="shared" si="112"/>
        <v>5.2061468005754098E-2</v>
      </c>
      <c r="F479" s="39">
        <f t="shared" si="113"/>
        <v>38046</v>
      </c>
      <c r="G479" s="47">
        <v>13122469</v>
      </c>
      <c r="H479" s="47">
        <f t="shared" si="114"/>
        <v>45</v>
      </c>
      <c r="I479" s="47">
        <v>11508</v>
      </c>
      <c r="J479" s="53">
        <f t="shared" si="115"/>
        <v>1.6844878691404105E-2</v>
      </c>
      <c r="Y479" s="30"/>
    </row>
    <row r="480" spans="2:25" x14ac:dyDescent="0.65">
      <c r="B480" s="45">
        <v>44334</v>
      </c>
      <c r="C480" s="39" t="str">
        <f t="shared" si="111"/>
        <v/>
      </c>
      <c r="D480" s="47"/>
      <c r="E480" s="52" t="str">
        <f t="shared" si="112"/>
        <v/>
      </c>
      <c r="F480" s="39" t="str">
        <f t="shared" si="113"/>
        <v/>
      </c>
      <c r="G480" s="47"/>
      <c r="H480" s="47" t="str">
        <f t="shared" si="114"/>
        <v/>
      </c>
      <c r="I480" s="47"/>
      <c r="J480" s="53" t="str">
        <f t="shared" si="115"/>
        <v/>
      </c>
      <c r="Y480" s="30"/>
    </row>
    <row r="481" spans="2:25" x14ac:dyDescent="0.65">
      <c r="B481" s="45">
        <v>44335</v>
      </c>
      <c r="C481" s="39" t="str">
        <f t="shared" si="111"/>
        <v/>
      </c>
      <c r="D481" s="47"/>
      <c r="E481" s="52" t="str">
        <f t="shared" si="112"/>
        <v/>
      </c>
      <c r="F481" s="39" t="str">
        <f t="shared" si="113"/>
        <v/>
      </c>
      <c r="G481" s="47"/>
      <c r="H481" s="47" t="str">
        <f t="shared" si="114"/>
        <v/>
      </c>
      <c r="I481" s="47"/>
      <c r="J481" s="53" t="str">
        <f t="shared" si="115"/>
        <v/>
      </c>
      <c r="Y481" s="30"/>
    </row>
    <row r="482" spans="2:25" x14ac:dyDescent="0.65">
      <c r="B482" s="45">
        <v>44336</v>
      </c>
      <c r="C482" s="39" t="str">
        <f t="shared" si="111"/>
        <v/>
      </c>
      <c r="D482" s="47"/>
      <c r="E482" s="52" t="str">
        <f t="shared" si="112"/>
        <v/>
      </c>
      <c r="F482" s="39" t="str">
        <f t="shared" si="113"/>
        <v/>
      </c>
      <c r="G482" s="47"/>
      <c r="H482" s="47" t="str">
        <f t="shared" si="114"/>
        <v/>
      </c>
      <c r="I482" s="47"/>
      <c r="J482" s="53" t="str">
        <f t="shared" si="115"/>
        <v/>
      </c>
      <c r="Y482" s="30"/>
    </row>
    <row r="483" spans="2:25" x14ac:dyDescent="0.65">
      <c r="B483" s="45">
        <v>44337</v>
      </c>
      <c r="C483" s="39" t="str">
        <f t="shared" si="111"/>
        <v/>
      </c>
      <c r="D483" s="47"/>
      <c r="E483" s="52" t="str">
        <f t="shared" si="112"/>
        <v/>
      </c>
      <c r="F483" s="39" t="str">
        <f t="shared" si="113"/>
        <v/>
      </c>
      <c r="G483" s="47"/>
      <c r="H483" s="47" t="str">
        <f t="shared" si="114"/>
        <v/>
      </c>
      <c r="I483" s="47"/>
      <c r="J483" s="53" t="str">
        <f t="shared" si="115"/>
        <v/>
      </c>
      <c r="Y483" s="30"/>
    </row>
    <row r="484" spans="2:25" x14ac:dyDescent="0.65">
      <c r="B484" s="45">
        <v>44338</v>
      </c>
      <c r="C484" s="39" t="str">
        <f t="shared" si="111"/>
        <v/>
      </c>
      <c r="D484" s="47"/>
      <c r="E484" s="52" t="str">
        <f t="shared" si="112"/>
        <v/>
      </c>
      <c r="F484" s="39" t="str">
        <f t="shared" si="113"/>
        <v/>
      </c>
      <c r="G484" s="47"/>
      <c r="H484" s="47" t="str">
        <f t="shared" si="114"/>
        <v/>
      </c>
      <c r="I484" s="47"/>
      <c r="J484" s="53" t="str">
        <f t="shared" si="115"/>
        <v/>
      </c>
      <c r="Y484" s="30"/>
    </row>
    <row r="485" spans="2:25" x14ac:dyDescent="0.65">
      <c r="B485" s="45">
        <v>44339</v>
      </c>
      <c r="C485" s="39" t="str">
        <f t="shared" si="111"/>
        <v/>
      </c>
      <c r="D485" s="47"/>
      <c r="E485" s="52" t="str">
        <f t="shared" si="112"/>
        <v/>
      </c>
      <c r="F485" s="39" t="str">
        <f t="shared" si="113"/>
        <v/>
      </c>
      <c r="G485" s="47"/>
      <c r="H485" s="47" t="str">
        <f t="shared" si="114"/>
        <v/>
      </c>
      <c r="I485" s="47"/>
      <c r="J485" s="53" t="str">
        <f t="shared" si="115"/>
        <v/>
      </c>
      <c r="Y485" s="30"/>
    </row>
    <row r="486" spans="2:25" x14ac:dyDescent="0.65">
      <c r="B486" s="45">
        <v>44340</v>
      </c>
      <c r="C486" s="39" t="str">
        <f t="shared" si="111"/>
        <v/>
      </c>
      <c r="D486" s="47"/>
      <c r="E486" s="52" t="str">
        <f t="shared" si="112"/>
        <v/>
      </c>
      <c r="F486" s="39" t="str">
        <f t="shared" si="113"/>
        <v/>
      </c>
      <c r="G486" s="47"/>
      <c r="H486" s="47" t="str">
        <f t="shared" si="114"/>
        <v/>
      </c>
      <c r="I486" s="47"/>
      <c r="J486" s="53" t="str">
        <f t="shared" si="115"/>
        <v/>
      </c>
      <c r="Y486" s="30"/>
    </row>
    <row r="487" spans="2:25" x14ac:dyDescent="0.65">
      <c r="B487" s="45">
        <v>44341</v>
      </c>
      <c r="C487" s="39" t="str">
        <f t="shared" si="111"/>
        <v/>
      </c>
      <c r="D487" s="47"/>
      <c r="E487" s="52" t="str">
        <f t="shared" si="112"/>
        <v/>
      </c>
      <c r="F487" s="39" t="str">
        <f t="shared" si="113"/>
        <v/>
      </c>
      <c r="G487" s="47"/>
      <c r="H487" s="47" t="str">
        <f t="shared" si="114"/>
        <v/>
      </c>
      <c r="I487" s="47"/>
      <c r="J487" s="53" t="str">
        <f t="shared" si="115"/>
        <v/>
      </c>
      <c r="Y487" s="30"/>
    </row>
    <row r="488" spans="2:25" x14ac:dyDescent="0.65">
      <c r="B488" s="45">
        <v>44342</v>
      </c>
      <c r="C488" s="39" t="str">
        <f t="shared" ref="C488:C506" si="116">IF(D488="","",D488-D487)</f>
        <v/>
      </c>
      <c r="D488" s="47"/>
      <c r="E488" s="52" t="str">
        <f t="shared" ref="E488:E506" si="117">IF(D488="","",D488/G488)</f>
        <v/>
      </c>
      <c r="F488" s="39" t="str">
        <f t="shared" ref="F488:F506" si="118">IF(G488="","",G488-G487)</f>
        <v/>
      </c>
      <c r="G488" s="47"/>
      <c r="H488" s="47" t="str">
        <f t="shared" ref="H488:H506" si="119">IF(I488="","",I488-I487)</f>
        <v/>
      </c>
      <c r="I488" s="47"/>
      <c r="J488" s="53" t="str">
        <f t="shared" ref="J488:J506" si="120">IF(D488="","",I488/D488)</f>
        <v/>
      </c>
      <c r="Y488" s="30"/>
    </row>
    <row r="489" spans="2:25" x14ac:dyDescent="0.65">
      <c r="B489" s="45">
        <v>44343</v>
      </c>
      <c r="C489" s="39" t="str">
        <f t="shared" si="116"/>
        <v/>
      </c>
      <c r="D489" s="47"/>
      <c r="E489" s="52" t="str">
        <f t="shared" si="117"/>
        <v/>
      </c>
      <c r="F489" s="39" t="str">
        <f t="shared" si="118"/>
        <v/>
      </c>
      <c r="G489" s="47"/>
      <c r="H489" s="47" t="str">
        <f t="shared" si="119"/>
        <v/>
      </c>
      <c r="I489" s="47"/>
      <c r="J489" s="53" t="str">
        <f t="shared" si="120"/>
        <v/>
      </c>
      <c r="Y489" s="30"/>
    </row>
    <row r="490" spans="2:25" x14ac:dyDescent="0.65">
      <c r="B490" s="45">
        <v>44344</v>
      </c>
      <c r="C490" s="39" t="str">
        <f t="shared" si="116"/>
        <v/>
      </c>
      <c r="D490" s="47"/>
      <c r="E490" s="52" t="str">
        <f t="shared" si="117"/>
        <v/>
      </c>
      <c r="F490" s="39" t="str">
        <f t="shared" si="118"/>
        <v/>
      </c>
      <c r="G490" s="47"/>
      <c r="H490" s="47" t="str">
        <f t="shared" si="119"/>
        <v/>
      </c>
      <c r="I490" s="47"/>
      <c r="J490" s="53" t="str">
        <f t="shared" si="120"/>
        <v/>
      </c>
      <c r="Y490" s="30"/>
    </row>
    <row r="491" spans="2:25" x14ac:dyDescent="0.65">
      <c r="B491" s="45">
        <v>44345</v>
      </c>
      <c r="C491" s="39" t="str">
        <f t="shared" si="116"/>
        <v/>
      </c>
      <c r="D491" s="47"/>
      <c r="E491" s="52" t="str">
        <f t="shared" si="117"/>
        <v/>
      </c>
      <c r="F491" s="39" t="str">
        <f t="shared" si="118"/>
        <v/>
      </c>
      <c r="G491" s="47"/>
      <c r="H491" s="47" t="str">
        <f t="shared" si="119"/>
        <v/>
      </c>
      <c r="I491" s="47"/>
      <c r="J491" s="53" t="str">
        <f t="shared" si="120"/>
        <v/>
      </c>
      <c r="Y491" s="30"/>
    </row>
    <row r="492" spans="2:25" x14ac:dyDescent="0.65">
      <c r="B492" s="45">
        <v>44346</v>
      </c>
      <c r="C492" s="39" t="str">
        <f t="shared" si="116"/>
        <v/>
      </c>
      <c r="D492" s="47"/>
      <c r="E492" s="52" t="str">
        <f t="shared" si="117"/>
        <v/>
      </c>
      <c r="F492" s="39" t="str">
        <f t="shared" si="118"/>
        <v/>
      </c>
      <c r="G492" s="47"/>
      <c r="H492" s="47" t="str">
        <f t="shared" si="119"/>
        <v/>
      </c>
      <c r="I492" s="47"/>
      <c r="J492" s="53" t="str">
        <f t="shared" si="120"/>
        <v/>
      </c>
      <c r="Y492" s="30"/>
    </row>
    <row r="493" spans="2:25" x14ac:dyDescent="0.65">
      <c r="B493" s="45">
        <v>44347</v>
      </c>
      <c r="C493" s="39" t="str">
        <f t="shared" si="116"/>
        <v/>
      </c>
      <c r="D493" s="47"/>
      <c r="E493" s="52" t="str">
        <f t="shared" si="117"/>
        <v/>
      </c>
      <c r="F493" s="39" t="str">
        <f t="shared" si="118"/>
        <v/>
      </c>
      <c r="G493" s="47"/>
      <c r="H493" s="47" t="str">
        <f t="shared" si="119"/>
        <v/>
      </c>
      <c r="I493" s="47"/>
      <c r="J493" s="53" t="str">
        <f t="shared" si="120"/>
        <v/>
      </c>
      <c r="Y493" s="30"/>
    </row>
    <row r="494" spans="2:25" x14ac:dyDescent="0.65">
      <c r="B494" s="45">
        <v>44348</v>
      </c>
      <c r="C494" s="39" t="str">
        <f t="shared" si="116"/>
        <v/>
      </c>
      <c r="D494" s="47"/>
      <c r="E494" s="52" t="str">
        <f t="shared" si="117"/>
        <v/>
      </c>
      <c r="F494" s="39" t="str">
        <f t="shared" si="118"/>
        <v/>
      </c>
      <c r="G494" s="47"/>
      <c r="H494" s="47" t="str">
        <f t="shared" si="119"/>
        <v/>
      </c>
      <c r="I494" s="47"/>
      <c r="J494" s="53" t="str">
        <f t="shared" si="120"/>
        <v/>
      </c>
      <c r="Y494" s="30"/>
    </row>
    <row r="495" spans="2:25" x14ac:dyDescent="0.65">
      <c r="B495" s="45">
        <v>44349</v>
      </c>
      <c r="C495" s="39" t="str">
        <f t="shared" si="116"/>
        <v/>
      </c>
      <c r="D495" s="47"/>
      <c r="E495" s="52" t="str">
        <f t="shared" si="117"/>
        <v/>
      </c>
      <c r="F495" s="39" t="str">
        <f t="shared" si="118"/>
        <v/>
      </c>
      <c r="G495" s="47"/>
      <c r="H495" s="47" t="str">
        <f t="shared" si="119"/>
        <v/>
      </c>
      <c r="I495" s="47"/>
      <c r="J495" s="53" t="str">
        <f t="shared" si="120"/>
        <v/>
      </c>
      <c r="Y495" s="30"/>
    </row>
    <row r="496" spans="2:25" x14ac:dyDescent="0.65">
      <c r="B496" s="45">
        <v>44350</v>
      </c>
      <c r="C496" s="39" t="str">
        <f t="shared" si="116"/>
        <v/>
      </c>
      <c r="D496" s="47"/>
      <c r="E496" s="52" t="str">
        <f t="shared" si="117"/>
        <v/>
      </c>
      <c r="F496" s="39" t="str">
        <f t="shared" si="118"/>
        <v/>
      </c>
      <c r="G496" s="47"/>
      <c r="H496" s="47" t="str">
        <f t="shared" si="119"/>
        <v/>
      </c>
      <c r="I496" s="47"/>
      <c r="J496" s="53" t="str">
        <f t="shared" si="120"/>
        <v/>
      </c>
      <c r="Y496" s="30"/>
    </row>
    <row r="497" spans="2:25" x14ac:dyDescent="0.65">
      <c r="B497" s="45">
        <v>44351</v>
      </c>
      <c r="C497" s="39" t="str">
        <f t="shared" si="116"/>
        <v/>
      </c>
      <c r="D497" s="47"/>
      <c r="E497" s="52" t="str">
        <f t="shared" si="117"/>
        <v/>
      </c>
      <c r="F497" s="39" t="str">
        <f t="shared" si="118"/>
        <v/>
      </c>
      <c r="G497" s="47"/>
      <c r="H497" s="47" t="str">
        <f t="shared" si="119"/>
        <v/>
      </c>
      <c r="I497" s="47"/>
      <c r="J497" s="53" t="str">
        <f t="shared" si="120"/>
        <v/>
      </c>
      <c r="Y497" s="30"/>
    </row>
    <row r="498" spans="2:25" x14ac:dyDescent="0.65">
      <c r="B498" s="45">
        <v>44352</v>
      </c>
      <c r="C498" s="39" t="str">
        <f t="shared" si="116"/>
        <v/>
      </c>
      <c r="D498" s="47"/>
      <c r="E498" s="52" t="str">
        <f t="shared" si="117"/>
        <v/>
      </c>
      <c r="F498" s="39" t="str">
        <f t="shared" si="118"/>
        <v/>
      </c>
      <c r="G498" s="47"/>
      <c r="H498" s="47" t="str">
        <f t="shared" si="119"/>
        <v/>
      </c>
      <c r="I498" s="47"/>
      <c r="J498" s="53" t="str">
        <f t="shared" si="120"/>
        <v/>
      </c>
      <c r="Y498" s="30"/>
    </row>
    <row r="499" spans="2:25" x14ac:dyDescent="0.65">
      <c r="B499" s="45">
        <v>44353</v>
      </c>
      <c r="C499" s="39" t="str">
        <f t="shared" si="116"/>
        <v/>
      </c>
      <c r="D499" s="47"/>
      <c r="E499" s="52" t="str">
        <f t="shared" si="117"/>
        <v/>
      </c>
      <c r="F499" s="39" t="str">
        <f t="shared" si="118"/>
        <v/>
      </c>
      <c r="G499" s="47"/>
      <c r="H499" s="47" t="str">
        <f t="shared" si="119"/>
        <v/>
      </c>
      <c r="I499" s="47"/>
      <c r="J499" s="53" t="str">
        <f t="shared" si="120"/>
        <v/>
      </c>
      <c r="Y499" s="30"/>
    </row>
    <row r="500" spans="2:25" x14ac:dyDescent="0.65">
      <c r="B500" s="45">
        <v>44354</v>
      </c>
      <c r="C500" s="39" t="str">
        <f t="shared" si="116"/>
        <v/>
      </c>
      <c r="D500" s="47"/>
      <c r="E500" s="52" t="str">
        <f t="shared" si="117"/>
        <v/>
      </c>
      <c r="F500" s="39" t="str">
        <f t="shared" si="118"/>
        <v/>
      </c>
      <c r="G500" s="47"/>
      <c r="H500" s="47" t="str">
        <f t="shared" si="119"/>
        <v/>
      </c>
      <c r="I500" s="47"/>
      <c r="J500" s="53" t="str">
        <f t="shared" si="120"/>
        <v/>
      </c>
      <c r="Y500" s="30"/>
    </row>
    <row r="501" spans="2:25" x14ac:dyDescent="0.65">
      <c r="B501" s="45">
        <v>44355</v>
      </c>
      <c r="C501" s="39" t="str">
        <f t="shared" si="116"/>
        <v/>
      </c>
      <c r="D501" s="47"/>
      <c r="E501" s="52" t="str">
        <f t="shared" si="117"/>
        <v/>
      </c>
      <c r="F501" s="39" t="str">
        <f t="shared" si="118"/>
        <v/>
      </c>
      <c r="G501" s="47"/>
      <c r="H501" s="47" t="str">
        <f t="shared" si="119"/>
        <v/>
      </c>
      <c r="I501" s="47"/>
      <c r="J501" s="53" t="str">
        <f t="shared" si="120"/>
        <v/>
      </c>
      <c r="Y501" s="30"/>
    </row>
    <row r="502" spans="2:25" x14ac:dyDescent="0.65">
      <c r="B502" s="45">
        <v>44356</v>
      </c>
      <c r="C502" s="39" t="str">
        <f t="shared" si="116"/>
        <v/>
      </c>
      <c r="D502" s="47"/>
      <c r="E502" s="52" t="str">
        <f t="shared" si="117"/>
        <v/>
      </c>
      <c r="F502" s="39" t="str">
        <f t="shared" si="118"/>
        <v/>
      </c>
      <c r="G502" s="47"/>
      <c r="H502" s="47" t="str">
        <f t="shared" si="119"/>
        <v/>
      </c>
      <c r="I502" s="47"/>
      <c r="J502" s="53" t="str">
        <f t="shared" si="120"/>
        <v/>
      </c>
      <c r="Y502" s="30"/>
    </row>
    <row r="503" spans="2:25" x14ac:dyDescent="0.65">
      <c r="B503" s="45">
        <v>44357</v>
      </c>
      <c r="C503" s="39" t="str">
        <f t="shared" si="116"/>
        <v/>
      </c>
      <c r="D503" s="47"/>
      <c r="E503" s="52" t="str">
        <f t="shared" si="117"/>
        <v/>
      </c>
      <c r="F503" s="39" t="str">
        <f t="shared" si="118"/>
        <v/>
      </c>
      <c r="G503" s="47"/>
      <c r="H503" s="47" t="str">
        <f t="shared" si="119"/>
        <v/>
      </c>
      <c r="I503" s="47"/>
      <c r="J503" s="53" t="str">
        <f t="shared" si="120"/>
        <v/>
      </c>
      <c r="Y503" s="30"/>
    </row>
    <row r="504" spans="2:25" x14ac:dyDescent="0.65">
      <c r="B504" s="45">
        <v>44358</v>
      </c>
      <c r="C504" s="39" t="str">
        <f t="shared" si="116"/>
        <v/>
      </c>
      <c r="D504" s="47"/>
      <c r="E504" s="52" t="str">
        <f t="shared" si="117"/>
        <v/>
      </c>
      <c r="F504" s="39" t="str">
        <f t="shared" si="118"/>
        <v/>
      </c>
      <c r="G504" s="47"/>
      <c r="H504" s="47" t="str">
        <f t="shared" si="119"/>
        <v/>
      </c>
      <c r="I504" s="47"/>
      <c r="J504" s="53" t="str">
        <f t="shared" si="120"/>
        <v/>
      </c>
      <c r="Y504" s="30"/>
    </row>
    <row r="505" spans="2:25" x14ac:dyDescent="0.65">
      <c r="B505" s="45">
        <v>44359</v>
      </c>
      <c r="C505" s="39" t="str">
        <f t="shared" si="116"/>
        <v/>
      </c>
      <c r="D505" s="47"/>
      <c r="E505" s="52" t="str">
        <f t="shared" si="117"/>
        <v/>
      </c>
      <c r="F505" s="39" t="str">
        <f t="shared" si="118"/>
        <v/>
      </c>
      <c r="G505" s="47"/>
      <c r="H505" s="47" t="str">
        <f t="shared" si="119"/>
        <v/>
      </c>
      <c r="I505" s="47"/>
      <c r="J505" s="53" t="str">
        <f t="shared" si="120"/>
        <v/>
      </c>
      <c r="Y505" s="30"/>
    </row>
    <row r="506" spans="2:25" x14ac:dyDescent="0.65">
      <c r="B506" s="45">
        <v>44360</v>
      </c>
      <c r="C506" s="39" t="str">
        <f t="shared" si="116"/>
        <v/>
      </c>
      <c r="D506" s="47"/>
      <c r="E506" s="52" t="str">
        <f t="shared" si="117"/>
        <v/>
      </c>
      <c r="F506" s="39" t="str">
        <f t="shared" si="118"/>
        <v/>
      </c>
      <c r="G506" s="47"/>
      <c r="H506" s="47" t="str">
        <f t="shared" si="119"/>
        <v/>
      </c>
      <c r="I506" s="47"/>
      <c r="J506" s="53" t="str">
        <f t="shared" si="120"/>
        <v/>
      </c>
      <c r="Y506" s="30"/>
    </row>
    <row r="507" spans="2:25" x14ac:dyDescent="0.65">
      <c r="B507" s="45">
        <v>44361</v>
      </c>
      <c r="C507" s="39" t="str">
        <f t="shared" ref="C507:C522" si="121">IF(D507="","",D507-D506)</f>
        <v/>
      </c>
      <c r="D507" s="47"/>
      <c r="E507" s="52" t="str">
        <f t="shared" ref="E507:E522" si="122">IF(D507="","",D507/G507)</f>
        <v/>
      </c>
      <c r="F507" s="39" t="str">
        <f t="shared" ref="F507:F522" si="123">IF(G507="","",G507-G506)</f>
        <v/>
      </c>
      <c r="G507" s="47"/>
      <c r="H507" s="47" t="str">
        <f t="shared" ref="H507:H522" si="124">IF(I507="","",I507-I506)</f>
        <v/>
      </c>
      <c r="I507" s="47"/>
      <c r="J507" s="53" t="str">
        <f t="shared" ref="J507:J522" si="125">IF(D507="","",I507/D507)</f>
        <v/>
      </c>
      <c r="Y507" s="30"/>
    </row>
    <row r="508" spans="2:25" x14ac:dyDescent="0.65">
      <c r="B508" s="45">
        <v>44362</v>
      </c>
      <c r="C508" s="39" t="str">
        <f t="shared" si="121"/>
        <v/>
      </c>
      <c r="D508" s="47"/>
      <c r="E508" s="52" t="str">
        <f t="shared" si="122"/>
        <v/>
      </c>
      <c r="F508" s="39" t="str">
        <f t="shared" si="123"/>
        <v/>
      </c>
      <c r="G508" s="47"/>
      <c r="H508" s="47" t="str">
        <f t="shared" si="124"/>
        <v/>
      </c>
      <c r="I508" s="47"/>
      <c r="J508" s="53" t="str">
        <f t="shared" si="125"/>
        <v/>
      </c>
      <c r="Y508" s="30"/>
    </row>
    <row r="509" spans="2:25" x14ac:dyDescent="0.65">
      <c r="B509" s="45">
        <v>44363</v>
      </c>
      <c r="C509" s="39" t="str">
        <f t="shared" si="121"/>
        <v/>
      </c>
      <c r="D509" s="47"/>
      <c r="E509" s="52" t="str">
        <f t="shared" si="122"/>
        <v/>
      </c>
      <c r="F509" s="39" t="str">
        <f t="shared" si="123"/>
        <v/>
      </c>
      <c r="G509" s="47"/>
      <c r="H509" s="47" t="str">
        <f t="shared" si="124"/>
        <v/>
      </c>
      <c r="I509" s="47"/>
      <c r="J509" s="53" t="str">
        <f t="shared" si="125"/>
        <v/>
      </c>
      <c r="Y509" s="30"/>
    </row>
    <row r="510" spans="2:25" x14ac:dyDescent="0.65">
      <c r="B510" s="45">
        <v>44364</v>
      </c>
      <c r="C510" s="39" t="str">
        <f t="shared" si="121"/>
        <v/>
      </c>
      <c r="D510" s="47"/>
      <c r="E510" s="52" t="str">
        <f t="shared" si="122"/>
        <v/>
      </c>
      <c r="F510" s="39" t="str">
        <f t="shared" si="123"/>
        <v/>
      </c>
      <c r="G510" s="47"/>
      <c r="H510" s="47" t="str">
        <f t="shared" si="124"/>
        <v/>
      </c>
      <c r="I510" s="47"/>
      <c r="J510" s="53" t="str">
        <f t="shared" si="125"/>
        <v/>
      </c>
      <c r="Y510" s="30"/>
    </row>
    <row r="511" spans="2:25" x14ac:dyDescent="0.65">
      <c r="B511" s="45">
        <v>44365</v>
      </c>
      <c r="C511" s="39" t="str">
        <f t="shared" si="121"/>
        <v/>
      </c>
      <c r="D511" s="47"/>
      <c r="E511" s="52" t="str">
        <f t="shared" si="122"/>
        <v/>
      </c>
      <c r="F511" s="39" t="str">
        <f t="shared" si="123"/>
        <v/>
      </c>
      <c r="G511" s="47"/>
      <c r="H511" s="47" t="str">
        <f t="shared" si="124"/>
        <v/>
      </c>
      <c r="I511" s="47"/>
      <c r="J511" s="53" t="str">
        <f t="shared" si="125"/>
        <v/>
      </c>
      <c r="Y511" s="30"/>
    </row>
    <row r="512" spans="2:25" x14ac:dyDescent="0.65">
      <c r="B512" s="45">
        <v>44366</v>
      </c>
      <c r="C512" s="39" t="str">
        <f t="shared" si="121"/>
        <v/>
      </c>
      <c r="D512" s="47"/>
      <c r="E512" s="52" t="str">
        <f t="shared" si="122"/>
        <v/>
      </c>
      <c r="F512" s="39" t="str">
        <f t="shared" si="123"/>
        <v/>
      </c>
      <c r="G512" s="47"/>
      <c r="H512" s="47" t="str">
        <f t="shared" si="124"/>
        <v/>
      </c>
      <c r="I512" s="47"/>
      <c r="J512" s="53" t="str">
        <f t="shared" si="125"/>
        <v/>
      </c>
      <c r="Y512" s="30"/>
    </row>
    <row r="513" spans="2:25" x14ac:dyDescent="0.65">
      <c r="B513" s="45">
        <v>44367</v>
      </c>
      <c r="C513" s="39" t="str">
        <f t="shared" si="121"/>
        <v/>
      </c>
      <c r="D513" s="47"/>
      <c r="E513" s="52" t="str">
        <f t="shared" si="122"/>
        <v/>
      </c>
      <c r="F513" s="39" t="str">
        <f t="shared" si="123"/>
        <v/>
      </c>
      <c r="G513" s="47"/>
      <c r="H513" s="47" t="str">
        <f t="shared" si="124"/>
        <v/>
      </c>
      <c r="I513" s="47"/>
      <c r="J513" s="53" t="str">
        <f t="shared" si="125"/>
        <v/>
      </c>
      <c r="Y513" s="30"/>
    </row>
    <row r="514" spans="2:25" x14ac:dyDescent="0.65">
      <c r="B514" s="45">
        <v>44368</v>
      </c>
      <c r="C514" s="39" t="str">
        <f t="shared" si="121"/>
        <v/>
      </c>
      <c r="D514" s="47"/>
      <c r="E514" s="52" t="str">
        <f t="shared" si="122"/>
        <v/>
      </c>
      <c r="F514" s="39" t="str">
        <f t="shared" si="123"/>
        <v/>
      </c>
      <c r="G514" s="47"/>
      <c r="H514" s="47" t="str">
        <f t="shared" si="124"/>
        <v/>
      </c>
      <c r="I514" s="47"/>
      <c r="J514" s="53" t="str">
        <f t="shared" si="125"/>
        <v/>
      </c>
      <c r="Y514" s="30"/>
    </row>
    <row r="515" spans="2:25" x14ac:dyDescent="0.65">
      <c r="B515" s="45">
        <v>44369</v>
      </c>
      <c r="C515" s="39" t="str">
        <f t="shared" si="121"/>
        <v/>
      </c>
      <c r="D515" s="47"/>
      <c r="E515" s="52" t="str">
        <f t="shared" si="122"/>
        <v/>
      </c>
      <c r="F515" s="39" t="str">
        <f t="shared" si="123"/>
        <v/>
      </c>
      <c r="G515" s="47"/>
      <c r="H515" s="47" t="str">
        <f t="shared" si="124"/>
        <v/>
      </c>
      <c r="I515" s="47"/>
      <c r="J515" s="53" t="str">
        <f t="shared" si="125"/>
        <v/>
      </c>
      <c r="Y515" s="30"/>
    </row>
    <row r="516" spans="2:25" x14ac:dyDescent="0.65">
      <c r="B516" s="45">
        <v>44370</v>
      </c>
      <c r="C516" s="39" t="str">
        <f t="shared" si="121"/>
        <v/>
      </c>
      <c r="D516" s="47"/>
      <c r="E516" s="52" t="str">
        <f t="shared" si="122"/>
        <v/>
      </c>
      <c r="F516" s="39" t="str">
        <f t="shared" si="123"/>
        <v/>
      </c>
      <c r="G516" s="47"/>
      <c r="H516" s="47" t="str">
        <f t="shared" si="124"/>
        <v/>
      </c>
      <c r="I516" s="47"/>
      <c r="J516" s="53" t="str">
        <f t="shared" si="125"/>
        <v/>
      </c>
      <c r="Y516" s="30"/>
    </row>
    <row r="517" spans="2:25" x14ac:dyDescent="0.65">
      <c r="B517" s="45">
        <v>44371</v>
      </c>
      <c r="C517" s="39" t="str">
        <f t="shared" si="121"/>
        <v/>
      </c>
      <c r="D517" s="47"/>
      <c r="E517" s="52" t="str">
        <f t="shared" si="122"/>
        <v/>
      </c>
      <c r="F517" s="39" t="str">
        <f t="shared" si="123"/>
        <v/>
      </c>
      <c r="G517" s="47"/>
      <c r="H517" s="47" t="str">
        <f t="shared" si="124"/>
        <v/>
      </c>
      <c r="I517" s="47"/>
      <c r="J517" s="53" t="str">
        <f t="shared" si="125"/>
        <v/>
      </c>
      <c r="Y517" s="30"/>
    </row>
    <row r="518" spans="2:25" x14ac:dyDescent="0.65">
      <c r="B518" s="45">
        <v>44372</v>
      </c>
      <c r="C518" s="39" t="str">
        <f t="shared" si="121"/>
        <v/>
      </c>
      <c r="D518" s="47"/>
      <c r="E518" s="52" t="str">
        <f t="shared" si="122"/>
        <v/>
      </c>
      <c r="F518" s="39" t="str">
        <f t="shared" si="123"/>
        <v/>
      </c>
      <c r="G518" s="47"/>
      <c r="H518" s="47" t="str">
        <f t="shared" si="124"/>
        <v/>
      </c>
      <c r="I518" s="47"/>
      <c r="J518" s="53" t="str">
        <f t="shared" si="125"/>
        <v/>
      </c>
      <c r="Y518" s="30"/>
    </row>
    <row r="519" spans="2:25" x14ac:dyDescent="0.65">
      <c r="B519" s="45">
        <v>44373</v>
      </c>
      <c r="C519" s="39" t="str">
        <f t="shared" si="121"/>
        <v/>
      </c>
      <c r="D519" s="47"/>
      <c r="E519" s="52" t="str">
        <f t="shared" si="122"/>
        <v/>
      </c>
      <c r="F519" s="39" t="str">
        <f t="shared" si="123"/>
        <v/>
      </c>
      <c r="G519" s="47"/>
      <c r="H519" s="47" t="str">
        <f t="shared" si="124"/>
        <v/>
      </c>
      <c r="I519" s="47"/>
      <c r="J519" s="53" t="str">
        <f t="shared" si="125"/>
        <v/>
      </c>
      <c r="Y519" s="30"/>
    </row>
    <row r="520" spans="2:25" x14ac:dyDescent="0.65">
      <c r="B520" s="45">
        <v>44374</v>
      </c>
      <c r="C520" s="39" t="str">
        <f t="shared" si="121"/>
        <v/>
      </c>
      <c r="D520" s="47"/>
      <c r="E520" s="52" t="str">
        <f t="shared" si="122"/>
        <v/>
      </c>
      <c r="F520" s="39" t="str">
        <f t="shared" si="123"/>
        <v/>
      </c>
      <c r="G520" s="47"/>
      <c r="H520" s="47" t="str">
        <f t="shared" si="124"/>
        <v/>
      </c>
      <c r="I520" s="47"/>
      <c r="J520" s="53" t="str">
        <f t="shared" si="125"/>
        <v/>
      </c>
    </row>
    <row r="521" spans="2:25" x14ac:dyDescent="0.65">
      <c r="B521" s="45">
        <v>44375</v>
      </c>
      <c r="C521" s="39" t="str">
        <f t="shared" si="121"/>
        <v/>
      </c>
      <c r="D521" s="47"/>
      <c r="E521" s="52" t="str">
        <f t="shared" si="122"/>
        <v/>
      </c>
      <c r="F521" s="39" t="str">
        <f t="shared" si="123"/>
        <v/>
      </c>
      <c r="G521" s="47"/>
      <c r="H521" s="47" t="str">
        <f t="shared" si="124"/>
        <v/>
      </c>
      <c r="I521" s="47"/>
      <c r="J521" s="53" t="str">
        <f t="shared" si="125"/>
        <v/>
      </c>
    </row>
    <row r="522" spans="2:25" x14ac:dyDescent="0.65">
      <c r="B522" s="45">
        <v>44376</v>
      </c>
      <c r="C522" s="39" t="str">
        <f t="shared" si="121"/>
        <v/>
      </c>
      <c r="D522" s="47"/>
      <c r="E522" s="52" t="str">
        <f t="shared" si="122"/>
        <v/>
      </c>
      <c r="F522" s="39" t="str">
        <f t="shared" si="123"/>
        <v/>
      </c>
      <c r="G522" s="47"/>
      <c r="H522" s="47" t="str">
        <f t="shared" si="124"/>
        <v/>
      </c>
      <c r="I522" s="47"/>
      <c r="J522" s="53" t="str">
        <f t="shared" si="125"/>
        <v/>
      </c>
    </row>
    <row r="523" spans="2:25" x14ac:dyDescent="0.65">
      <c r="B523" s="45">
        <v>44377</v>
      </c>
      <c r="C523" s="39" t="str">
        <f t="shared" ref="C523:C539" si="126">IF(D523="","",D523-D522)</f>
        <v/>
      </c>
      <c r="D523" s="47"/>
      <c r="E523" s="52" t="str">
        <f t="shared" ref="E523:E539" si="127">IF(D523="","",D523/G523)</f>
        <v/>
      </c>
      <c r="F523" s="39" t="str">
        <f t="shared" ref="F523:F539" si="128">IF(G523="","",G523-G522)</f>
        <v/>
      </c>
      <c r="G523" s="47"/>
      <c r="H523" s="47" t="str">
        <f t="shared" ref="H523:H539" si="129">IF(I523="","",I523-I522)</f>
        <v/>
      </c>
      <c r="I523" s="47"/>
      <c r="J523" s="53" t="str">
        <f t="shared" ref="J523:J539" si="130">IF(D523="","",I523/D523)</f>
        <v/>
      </c>
    </row>
    <row r="524" spans="2:25" x14ac:dyDescent="0.65">
      <c r="B524" s="45">
        <v>44378</v>
      </c>
      <c r="C524" s="39" t="str">
        <f t="shared" si="126"/>
        <v/>
      </c>
      <c r="D524" s="47"/>
      <c r="E524" s="52" t="str">
        <f t="shared" si="127"/>
        <v/>
      </c>
      <c r="F524" s="39" t="str">
        <f t="shared" si="128"/>
        <v/>
      </c>
      <c r="G524" s="47"/>
      <c r="H524" s="47" t="str">
        <f t="shared" si="129"/>
        <v/>
      </c>
      <c r="I524" s="47"/>
      <c r="J524" s="53" t="str">
        <f t="shared" si="130"/>
        <v/>
      </c>
    </row>
    <row r="525" spans="2:25" x14ac:dyDescent="0.65">
      <c r="B525" s="45">
        <v>44379</v>
      </c>
      <c r="C525" s="39" t="str">
        <f t="shared" si="126"/>
        <v/>
      </c>
      <c r="D525" s="47"/>
      <c r="E525" s="52" t="str">
        <f t="shared" si="127"/>
        <v/>
      </c>
      <c r="F525" s="39" t="str">
        <f t="shared" si="128"/>
        <v/>
      </c>
      <c r="G525" s="47"/>
      <c r="H525" s="47" t="str">
        <f t="shared" si="129"/>
        <v/>
      </c>
      <c r="I525" s="47"/>
      <c r="J525" s="53" t="str">
        <f t="shared" si="130"/>
        <v/>
      </c>
    </row>
    <row r="526" spans="2:25" x14ac:dyDescent="0.65">
      <c r="B526" s="45">
        <v>44380</v>
      </c>
      <c r="C526" s="39" t="str">
        <f t="shared" si="126"/>
        <v/>
      </c>
      <c r="D526" s="47"/>
      <c r="E526" s="52" t="str">
        <f t="shared" si="127"/>
        <v/>
      </c>
      <c r="F526" s="39" t="str">
        <f t="shared" si="128"/>
        <v/>
      </c>
      <c r="G526" s="47"/>
      <c r="H526" s="47" t="str">
        <f t="shared" si="129"/>
        <v/>
      </c>
      <c r="I526" s="47"/>
      <c r="J526" s="53" t="str">
        <f t="shared" si="130"/>
        <v/>
      </c>
    </row>
    <row r="527" spans="2:25" x14ac:dyDescent="0.65">
      <c r="B527" s="45">
        <v>44381</v>
      </c>
      <c r="C527" s="39" t="str">
        <f t="shared" si="126"/>
        <v/>
      </c>
      <c r="D527" s="47"/>
      <c r="E527" s="52" t="str">
        <f t="shared" si="127"/>
        <v/>
      </c>
      <c r="F527" s="39" t="str">
        <f t="shared" si="128"/>
        <v/>
      </c>
      <c r="G527" s="47"/>
      <c r="H527" s="47" t="str">
        <f t="shared" si="129"/>
        <v/>
      </c>
      <c r="I527" s="47"/>
      <c r="J527" s="53" t="str">
        <f t="shared" si="130"/>
        <v/>
      </c>
    </row>
    <row r="528" spans="2:25" x14ac:dyDescent="0.65">
      <c r="B528" s="45">
        <v>44382</v>
      </c>
      <c r="C528" s="39" t="str">
        <f t="shared" si="126"/>
        <v/>
      </c>
      <c r="D528" s="47"/>
      <c r="E528" s="52" t="str">
        <f t="shared" si="127"/>
        <v/>
      </c>
      <c r="F528" s="39" t="str">
        <f t="shared" si="128"/>
        <v/>
      </c>
      <c r="G528" s="47"/>
      <c r="H528" s="47" t="str">
        <f t="shared" si="129"/>
        <v/>
      </c>
      <c r="I528" s="47"/>
      <c r="J528" s="53" t="str">
        <f t="shared" si="130"/>
        <v/>
      </c>
    </row>
    <row r="529" spans="2:10" x14ac:dyDescent="0.65">
      <c r="B529" s="45">
        <v>44383</v>
      </c>
      <c r="C529" s="39" t="str">
        <f t="shared" si="126"/>
        <v/>
      </c>
      <c r="D529" s="47"/>
      <c r="E529" s="52" t="str">
        <f t="shared" si="127"/>
        <v/>
      </c>
      <c r="F529" s="39" t="str">
        <f t="shared" si="128"/>
        <v/>
      </c>
      <c r="G529" s="47"/>
      <c r="H529" s="47" t="str">
        <f t="shared" si="129"/>
        <v/>
      </c>
      <c r="I529" s="47"/>
      <c r="J529" s="53" t="str">
        <f t="shared" si="130"/>
        <v/>
      </c>
    </row>
    <row r="530" spans="2:10" x14ac:dyDescent="0.65">
      <c r="B530" s="45">
        <v>44384</v>
      </c>
      <c r="C530" s="39" t="str">
        <f t="shared" si="126"/>
        <v/>
      </c>
      <c r="D530" s="47"/>
      <c r="E530" s="52" t="str">
        <f t="shared" si="127"/>
        <v/>
      </c>
      <c r="F530" s="39" t="str">
        <f t="shared" si="128"/>
        <v/>
      </c>
      <c r="G530" s="47"/>
      <c r="H530" s="47" t="str">
        <f t="shared" si="129"/>
        <v/>
      </c>
      <c r="I530" s="47"/>
      <c r="J530" s="53" t="str">
        <f t="shared" si="130"/>
        <v/>
      </c>
    </row>
    <row r="531" spans="2:10" x14ac:dyDescent="0.65">
      <c r="B531" s="45">
        <v>44385</v>
      </c>
      <c r="C531" s="39" t="str">
        <f t="shared" si="126"/>
        <v/>
      </c>
      <c r="D531" s="47"/>
      <c r="E531" s="52" t="str">
        <f t="shared" si="127"/>
        <v/>
      </c>
      <c r="F531" s="39" t="str">
        <f t="shared" si="128"/>
        <v/>
      </c>
      <c r="G531" s="47"/>
      <c r="H531" s="47" t="str">
        <f t="shared" si="129"/>
        <v/>
      </c>
      <c r="I531" s="47"/>
      <c r="J531" s="53" t="str">
        <f t="shared" si="130"/>
        <v/>
      </c>
    </row>
    <row r="532" spans="2:10" x14ac:dyDescent="0.65">
      <c r="B532" s="45">
        <v>44386</v>
      </c>
      <c r="C532" s="39" t="str">
        <f t="shared" si="126"/>
        <v/>
      </c>
      <c r="D532" s="47"/>
      <c r="E532" s="52" t="str">
        <f t="shared" si="127"/>
        <v/>
      </c>
      <c r="F532" s="39" t="str">
        <f t="shared" si="128"/>
        <v/>
      </c>
      <c r="G532" s="47"/>
      <c r="H532" s="47" t="str">
        <f t="shared" si="129"/>
        <v/>
      </c>
      <c r="I532" s="47"/>
      <c r="J532" s="53" t="str">
        <f t="shared" si="130"/>
        <v/>
      </c>
    </row>
    <row r="533" spans="2:10" x14ac:dyDescent="0.65">
      <c r="B533" s="45">
        <v>44387</v>
      </c>
      <c r="C533" s="39" t="str">
        <f t="shared" si="126"/>
        <v/>
      </c>
      <c r="D533" s="47"/>
      <c r="E533" s="52" t="str">
        <f t="shared" si="127"/>
        <v/>
      </c>
      <c r="F533" s="39" t="str">
        <f t="shared" si="128"/>
        <v/>
      </c>
      <c r="G533" s="47"/>
      <c r="H533" s="47" t="str">
        <f t="shared" si="129"/>
        <v/>
      </c>
      <c r="I533" s="47"/>
      <c r="J533" s="53" t="str">
        <f t="shared" si="130"/>
        <v/>
      </c>
    </row>
    <row r="534" spans="2:10" x14ac:dyDescent="0.65">
      <c r="B534" s="45">
        <v>44388</v>
      </c>
      <c r="C534" s="39" t="str">
        <f t="shared" si="126"/>
        <v/>
      </c>
      <c r="D534" s="47"/>
      <c r="E534" s="52" t="str">
        <f t="shared" si="127"/>
        <v/>
      </c>
      <c r="F534" s="39" t="str">
        <f t="shared" si="128"/>
        <v/>
      </c>
      <c r="G534" s="47"/>
      <c r="H534" s="47" t="str">
        <f t="shared" si="129"/>
        <v/>
      </c>
      <c r="I534" s="47"/>
      <c r="J534" s="53" t="str">
        <f t="shared" si="130"/>
        <v/>
      </c>
    </row>
    <row r="535" spans="2:10" x14ac:dyDescent="0.65">
      <c r="B535" s="45">
        <v>44389</v>
      </c>
      <c r="C535" s="39" t="str">
        <f t="shared" si="126"/>
        <v/>
      </c>
      <c r="D535" s="47"/>
      <c r="E535" s="52" t="str">
        <f t="shared" si="127"/>
        <v/>
      </c>
      <c r="F535" s="39" t="str">
        <f t="shared" si="128"/>
        <v/>
      </c>
      <c r="G535" s="47"/>
      <c r="H535" s="47" t="str">
        <f t="shared" si="129"/>
        <v/>
      </c>
      <c r="I535" s="47"/>
      <c r="J535" s="53" t="str">
        <f t="shared" si="130"/>
        <v/>
      </c>
    </row>
    <row r="536" spans="2:10" x14ac:dyDescent="0.65">
      <c r="B536" s="45">
        <v>44390</v>
      </c>
      <c r="C536" s="39" t="str">
        <f t="shared" si="126"/>
        <v/>
      </c>
      <c r="D536" s="47"/>
      <c r="E536" s="52" t="str">
        <f t="shared" si="127"/>
        <v/>
      </c>
      <c r="F536" s="39" t="str">
        <f t="shared" si="128"/>
        <v/>
      </c>
      <c r="G536" s="47"/>
      <c r="H536" s="47" t="str">
        <f t="shared" si="129"/>
        <v/>
      </c>
      <c r="I536" s="47"/>
      <c r="J536" s="53" t="str">
        <f t="shared" si="130"/>
        <v/>
      </c>
    </row>
    <row r="537" spans="2:10" x14ac:dyDescent="0.65">
      <c r="B537" s="45">
        <v>44391</v>
      </c>
      <c r="C537" s="39" t="str">
        <f t="shared" si="126"/>
        <v/>
      </c>
      <c r="D537" s="47"/>
      <c r="E537" s="52" t="str">
        <f t="shared" si="127"/>
        <v/>
      </c>
      <c r="F537" s="39" t="str">
        <f t="shared" si="128"/>
        <v/>
      </c>
      <c r="G537" s="47"/>
      <c r="H537" s="47" t="str">
        <f t="shared" si="129"/>
        <v/>
      </c>
      <c r="I537" s="47"/>
      <c r="J537" s="53" t="str">
        <f t="shared" si="130"/>
        <v/>
      </c>
    </row>
    <row r="538" spans="2:10" x14ac:dyDescent="0.65">
      <c r="B538" s="45">
        <v>44392</v>
      </c>
      <c r="C538" s="39" t="str">
        <f t="shared" si="126"/>
        <v/>
      </c>
      <c r="D538" s="47"/>
      <c r="E538" s="52" t="str">
        <f t="shared" si="127"/>
        <v/>
      </c>
      <c r="F538" s="39" t="str">
        <f t="shared" si="128"/>
        <v/>
      </c>
      <c r="G538" s="47"/>
      <c r="H538" s="47" t="str">
        <f t="shared" si="129"/>
        <v/>
      </c>
      <c r="I538" s="47"/>
      <c r="J538" s="53" t="str">
        <f t="shared" si="130"/>
        <v/>
      </c>
    </row>
    <row r="539" spans="2:10" x14ac:dyDescent="0.65">
      <c r="B539" s="45">
        <v>44393</v>
      </c>
      <c r="C539" s="39" t="str">
        <f t="shared" si="126"/>
        <v/>
      </c>
      <c r="D539" s="47"/>
      <c r="E539" s="52" t="str">
        <f t="shared" si="127"/>
        <v/>
      </c>
      <c r="F539" s="39" t="str">
        <f t="shared" si="128"/>
        <v/>
      </c>
      <c r="G539" s="47"/>
      <c r="H539" s="47" t="str">
        <f t="shared" si="129"/>
        <v/>
      </c>
      <c r="I539" s="47"/>
      <c r="J539" s="53" t="str">
        <f t="shared" si="130"/>
        <v/>
      </c>
    </row>
    <row r="540" spans="2:10" x14ac:dyDescent="0.65">
      <c r="B540" s="83" t="s">
        <v>49</v>
      </c>
      <c r="C540" s="46">
        <f>AVERAGE(C12:C470)</f>
        <v>1364.9716775599129</v>
      </c>
      <c r="D540" s="46"/>
      <c r="E540" s="82"/>
      <c r="F540" s="46">
        <f>AVERAGE(F12:F470)</f>
        <v>27760.301123595505</v>
      </c>
      <c r="G540" s="46"/>
      <c r="H540" s="46">
        <f>AVERAGE(H12:H470)</f>
        <v>24.26530612244898</v>
      </c>
      <c r="I540" s="46"/>
      <c r="J540" s="46"/>
    </row>
    <row r="541" spans="2:10" x14ac:dyDescent="0.65">
      <c r="B541" s="83" t="s">
        <v>50</v>
      </c>
      <c r="C541" s="46">
        <f>STDEV(C12:C470)</f>
        <v>1633.5924811263656</v>
      </c>
      <c r="D541" s="46">
        <f>STDEV(D12:D470)</f>
        <v>184595.86701872386</v>
      </c>
      <c r="E541" s="46"/>
      <c r="F541" s="46">
        <f>STDEV(F12:F470)</f>
        <v>27710.241900087636</v>
      </c>
      <c r="G541" s="46"/>
      <c r="H541" s="46">
        <f>STDEV(H12:H470)</f>
        <v>27.755587446644842</v>
      </c>
      <c r="I541" s="46"/>
      <c r="J541" s="46"/>
    </row>
    <row r="542" spans="2:10" x14ac:dyDescent="0.65">
      <c r="B542" s="42"/>
      <c r="C542" s="36"/>
      <c r="D542" s="36"/>
      <c r="E542" s="36"/>
      <c r="F542" s="36"/>
      <c r="G542" s="36"/>
      <c r="H542" s="36"/>
      <c r="I542" s="36"/>
      <c r="J542" s="36"/>
    </row>
    <row r="543" spans="2:10" x14ac:dyDescent="0.65">
      <c r="B543" s="42"/>
      <c r="C543" s="36"/>
      <c r="D543" s="36"/>
      <c r="E543" s="36"/>
      <c r="F543" s="36"/>
      <c r="G543" s="36"/>
      <c r="H543" s="36"/>
      <c r="I543" s="36"/>
      <c r="J543" s="36"/>
    </row>
    <row r="544" spans="2:10" x14ac:dyDescent="0.65">
      <c r="B544" s="42"/>
      <c r="C544" s="36"/>
      <c r="D544" s="36"/>
      <c r="E544" s="36"/>
      <c r="F544" s="36"/>
      <c r="G544" s="36"/>
      <c r="H544" s="36"/>
      <c r="I544" s="36"/>
      <c r="J544" s="36"/>
    </row>
    <row r="545" spans="2:90" x14ac:dyDescent="0.65">
      <c r="B545" s="42"/>
      <c r="C545" s="36"/>
      <c r="D545" s="36"/>
      <c r="E545" s="36"/>
      <c r="F545" s="36"/>
      <c r="G545" s="36"/>
      <c r="H545" s="36"/>
      <c r="I545" s="36"/>
      <c r="J545" s="36"/>
    </row>
    <row r="546" spans="2:90" x14ac:dyDescent="0.65">
      <c r="B546" s="42"/>
      <c r="C546" s="36"/>
      <c r="D546" s="36"/>
      <c r="E546" s="36"/>
      <c r="F546" s="36"/>
      <c r="G546" s="36"/>
      <c r="H546" s="36"/>
      <c r="I546" s="36"/>
      <c r="J546" s="36"/>
    </row>
    <row r="547" spans="2:90" x14ac:dyDescent="0.65">
      <c r="B547" s="42"/>
      <c r="C547" s="36"/>
      <c r="D547" s="36"/>
      <c r="E547" s="36"/>
      <c r="F547" s="36"/>
      <c r="G547" s="36"/>
      <c r="H547" s="36"/>
      <c r="I547" s="36"/>
      <c r="J547" s="36"/>
    </row>
    <row r="548" spans="2:90" x14ac:dyDescent="0.65">
      <c r="B548" s="42"/>
      <c r="C548" s="36"/>
      <c r="D548" s="36"/>
      <c r="E548" s="36"/>
      <c r="F548" s="36"/>
      <c r="G548" s="36"/>
      <c r="H548" s="36"/>
      <c r="I548" s="36"/>
      <c r="J548" s="36"/>
      <c r="Z548" s="8"/>
      <c r="AF548" s="1"/>
      <c r="AG548" s="76"/>
      <c r="AH548" s="1"/>
      <c r="AI548" s="1"/>
      <c r="AJ548" s="36"/>
      <c r="AK548" s="36"/>
      <c r="AL548" s="1"/>
      <c r="AM548" s="36"/>
      <c r="AN548" s="36"/>
      <c r="AO548" s="36"/>
      <c r="AP548" s="36"/>
      <c r="AQ548" s="5"/>
      <c r="AR548" s="36"/>
      <c r="AS548" s="36"/>
      <c r="AT548" s="36"/>
      <c r="AU548" s="36"/>
      <c r="AV548" s="36"/>
      <c r="AW548" s="36"/>
      <c r="AX548" s="36"/>
      <c r="AY548" s="36"/>
      <c r="AZ548" s="36"/>
      <c r="BA548" s="36"/>
      <c r="BB548" s="36"/>
      <c r="BC548" s="36"/>
      <c r="BD548" s="36"/>
      <c r="BE548" s="36"/>
      <c r="BF548" s="36"/>
      <c r="BG548" s="36"/>
      <c r="BH548" s="36"/>
      <c r="BI548" s="36"/>
      <c r="BJ548" s="30"/>
      <c r="BK548" s="30"/>
      <c r="BL548" s="30"/>
      <c r="BM548" s="30"/>
      <c r="BN548" s="30"/>
      <c r="BO548" s="30"/>
      <c r="BP548" s="30"/>
      <c r="BQ548" s="30"/>
      <c r="BR548" s="30"/>
      <c r="BS548" s="30"/>
      <c r="BT548" s="30"/>
      <c r="BU548" s="30"/>
      <c r="BV548" s="30"/>
      <c r="BW548" s="30"/>
      <c r="BX548" s="30"/>
      <c r="BY548" s="30"/>
      <c r="BZ548" s="30"/>
      <c r="CA548" s="30"/>
      <c r="CB548" s="36"/>
      <c r="CC548" s="36"/>
      <c r="CD548" s="36"/>
      <c r="CE548" s="36"/>
      <c r="CF548" s="36"/>
      <c r="CG548" s="36"/>
      <c r="CH548" s="36"/>
      <c r="CI548" s="36"/>
      <c r="CJ548" s="36"/>
      <c r="CK548" s="36"/>
      <c r="CL548" s="36"/>
    </row>
    <row r="549" spans="2:90" x14ac:dyDescent="0.65">
      <c r="B549" s="42"/>
      <c r="C549" s="36"/>
      <c r="D549" s="36"/>
      <c r="E549" s="36"/>
      <c r="F549" s="36"/>
      <c r="G549" s="36"/>
      <c r="H549" s="36"/>
      <c r="I549" s="36"/>
      <c r="J549" s="36"/>
      <c r="Z549" s="8"/>
      <c r="AF549" s="1"/>
      <c r="AG549" s="76"/>
      <c r="AH549" s="1"/>
      <c r="AI549" s="1"/>
      <c r="AJ549" s="36"/>
      <c r="AK549" s="36"/>
      <c r="AL549" s="1"/>
      <c r="AM549" s="36"/>
      <c r="AN549" s="36"/>
      <c r="AO549" s="36"/>
      <c r="AP549" s="36"/>
      <c r="AQ549" s="5"/>
      <c r="AR549" s="36"/>
      <c r="AS549" s="36"/>
      <c r="AT549" s="36"/>
      <c r="AU549" s="36"/>
      <c r="AV549" s="36"/>
      <c r="AW549" s="36"/>
      <c r="AX549" s="36"/>
      <c r="AY549" s="36"/>
      <c r="AZ549" s="36"/>
      <c r="BA549" s="36"/>
      <c r="BB549" s="36"/>
      <c r="BC549" s="36"/>
      <c r="BD549" s="36"/>
      <c r="BE549" s="36"/>
      <c r="BF549" s="36"/>
      <c r="BG549" s="36"/>
      <c r="BH549" s="36"/>
      <c r="BI549" s="36"/>
      <c r="BJ549" s="30"/>
      <c r="BK549" s="30"/>
      <c r="BL549" s="30"/>
      <c r="BM549" s="30"/>
      <c r="BN549" s="30"/>
      <c r="BO549" s="30"/>
      <c r="BP549" s="30"/>
      <c r="BQ549" s="30"/>
      <c r="BR549" s="30"/>
      <c r="BS549" s="30"/>
      <c r="BT549" s="30"/>
      <c r="BU549" s="30"/>
      <c r="BV549" s="30"/>
      <c r="BW549" s="30"/>
      <c r="BX549" s="30"/>
      <c r="BY549" s="30"/>
      <c r="BZ549" s="30"/>
      <c r="CA549" s="30"/>
      <c r="CB549" s="36"/>
      <c r="CC549" s="36"/>
      <c r="CD549" s="36"/>
      <c r="CE549" s="36"/>
      <c r="CF549" s="36"/>
      <c r="CG549" s="36"/>
      <c r="CH549" s="36"/>
      <c r="CI549" s="36"/>
      <c r="CJ549" s="36"/>
      <c r="CK549" s="36"/>
      <c r="CL549" s="36"/>
    </row>
    <row r="550" spans="2:90" x14ac:dyDescent="0.65">
      <c r="B550" s="42"/>
      <c r="C550" s="36"/>
      <c r="D550" s="36"/>
      <c r="E550" s="36"/>
      <c r="F550" s="36"/>
      <c r="G550" s="36"/>
      <c r="H550" s="36"/>
      <c r="I550" s="36"/>
      <c r="J550" s="36"/>
      <c r="Z550" s="8"/>
      <c r="AF550" s="1"/>
      <c r="AG550" s="76"/>
      <c r="AH550" s="1"/>
      <c r="AI550" s="1"/>
      <c r="AJ550" s="36"/>
      <c r="AK550" s="36"/>
      <c r="AL550" s="1"/>
      <c r="AM550" s="36"/>
      <c r="AN550" s="36"/>
      <c r="AO550" s="36"/>
      <c r="AP550" s="36"/>
      <c r="AQ550" s="5"/>
      <c r="AR550" s="36"/>
      <c r="AS550" s="36"/>
      <c r="AT550" s="36"/>
      <c r="AU550" s="36"/>
      <c r="AV550" s="36"/>
      <c r="AW550" s="36"/>
      <c r="AX550" s="36"/>
      <c r="AY550" s="36"/>
      <c r="AZ550" s="36"/>
      <c r="BA550" s="36"/>
      <c r="BB550" s="36"/>
      <c r="BC550" s="36"/>
      <c r="BD550" s="36"/>
      <c r="BE550" s="36"/>
      <c r="BF550" s="36"/>
      <c r="BG550" s="36"/>
      <c r="BH550" s="36"/>
      <c r="BI550" s="36"/>
      <c r="BJ550" s="30"/>
      <c r="BK550" s="30"/>
      <c r="BL550" s="30"/>
      <c r="BM550" s="30"/>
      <c r="BN550" s="30"/>
      <c r="BO550" s="30"/>
      <c r="BP550" s="30"/>
      <c r="BQ550" s="30"/>
      <c r="BR550" s="30"/>
      <c r="BS550" s="30"/>
      <c r="BT550" s="30"/>
      <c r="BU550" s="30"/>
      <c r="BV550" s="30"/>
      <c r="BW550" s="30"/>
      <c r="BX550" s="30"/>
      <c r="BY550" s="30"/>
      <c r="BZ550" s="30"/>
      <c r="CA550" s="30"/>
      <c r="CB550" s="36"/>
      <c r="CC550" s="36"/>
      <c r="CD550" s="36"/>
      <c r="CE550" s="36"/>
      <c r="CF550" s="36"/>
      <c r="CG550" s="36"/>
      <c r="CH550" s="36"/>
      <c r="CI550" s="36"/>
      <c r="CJ550" s="36"/>
      <c r="CK550" s="36"/>
      <c r="CL550" s="36"/>
    </row>
    <row r="551" spans="2:90" x14ac:dyDescent="0.65">
      <c r="B551" s="42"/>
      <c r="C551" s="36"/>
      <c r="D551" s="36"/>
      <c r="E551" s="36"/>
      <c r="F551" s="36"/>
      <c r="G551" s="36"/>
      <c r="H551" s="36"/>
      <c r="I551" s="36"/>
      <c r="J551" s="36"/>
      <c r="Z551" s="8"/>
      <c r="AF551" s="1"/>
      <c r="AG551" s="76"/>
      <c r="AH551" s="1"/>
      <c r="AI551" s="1"/>
      <c r="AJ551" s="36"/>
      <c r="AK551" s="36"/>
      <c r="AL551" s="1"/>
      <c r="AM551" s="36"/>
      <c r="AN551" s="36"/>
      <c r="AO551" s="36"/>
      <c r="AP551" s="36"/>
      <c r="AQ551" s="5"/>
      <c r="AR551" s="36"/>
      <c r="AS551" s="36"/>
      <c r="AT551" s="36"/>
      <c r="AU551" s="36"/>
      <c r="AV551" s="36"/>
      <c r="AW551" s="36"/>
      <c r="AX551" s="36"/>
      <c r="AY551" s="36"/>
      <c r="AZ551" s="36"/>
      <c r="BA551" s="36"/>
      <c r="BB551" s="36"/>
      <c r="BC551" s="36"/>
      <c r="BD551" s="36"/>
      <c r="BE551" s="36"/>
      <c r="BF551" s="36"/>
      <c r="BG551" s="36"/>
      <c r="BH551" s="36"/>
      <c r="BI551" s="36"/>
      <c r="BJ551" s="30"/>
      <c r="BK551" s="30"/>
      <c r="BL551" s="30"/>
      <c r="BM551" s="30"/>
      <c r="BN551" s="30"/>
      <c r="BO551" s="30"/>
      <c r="BP551" s="30"/>
      <c r="BQ551" s="30"/>
      <c r="BR551" s="30"/>
      <c r="BS551" s="30"/>
      <c r="BT551" s="30"/>
      <c r="BU551" s="30"/>
      <c r="BV551" s="30"/>
      <c r="BW551" s="30"/>
      <c r="BX551" s="30"/>
      <c r="BY551" s="30"/>
      <c r="BZ551" s="30"/>
      <c r="CA551" s="30"/>
      <c r="CB551" s="36"/>
      <c r="CC551" s="36"/>
      <c r="CD551" s="36"/>
      <c r="CE551" s="36"/>
      <c r="CF551" s="36"/>
      <c r="CG551" s="36"/>
      <c r="CH551" s="36"/>
      <c r="CI551" s="36"/>
      <c r="CJ551" s="36"/>
      <c r="CK551" s="36"/>
      <c r="CL551" s="36"/>
    </row>
    <row r="552" spans="2:90" x14ac:dyDescent="0.65">
      <c r="B552" s="42"/>
      <c r="C552" s="36"/>
      <c r="D552" s="36"/>
      <c r="E552" s="36"/>
      <c r="F552" s="36"/>
      <c r="G552" s="36"/>
      <c r="H552" s="36"/>
      <c r="I552" s="36"/>
      <c r="J552" s="36"/>
      <c r="Z552" s="8"/>
      <c r="AF552" s="1"/>
      <c r="AG552" s="76"/>
      <c r="AH552" s="1"/>
      <c r="AI552" s="1"/>
      <c r="AJ552" s="36"/>
      <c r="AK552" s="36"/>
      <c r="AL552" s="1"/>
      <c r="AM552" s="36"/>
      <c r="AN552" s="36"/>
      <c r="AO552" s="36"/>
      <c r="AP552" s="36"/>
      <c r="AQ552" s="5"/>
      <c r="AR552" s="36"/>
      <c r="AS552" s="36"/>
      <c r="AT552" s="36"/>
      <c r="AU552" s="36"/>
      <c r="AV552" s="36"/>
      <c r="AW552" s="36"/>
      <c r="AX552" s="36"/>
      <c r="AY552" s="36"/>
      <c r="AZ552" s="36"/>
      <c r="BA552" s="36"/>
      <c r="BB552" s="36"/>
      <c r="BC552" s="36"/>
      <c r="BD552" s="36"/>
      <c r="BE552" s="36"/>
      <c r="BF552" s="36"/>
      <c r="BG552" s="36"/>
      <c r="BH552" s="36"/>
      <c r="BI552" s="36"/>
      <c r="BJ552" s="30"/>
      <c r="BK552" s="30"/>
      <c r="BL552" s="30"/>
      <c r="BM552" s="30"/>
      <c r="BN552" s="30"/>
      <c r="BO552" s="30"/>
      <c r="BP552" s="30"/>
      <c r="BQ552" s="30"/>
      <c r="BR552" s="30"/>
      <c r="BS552" s="30"/>
      <c r="BT552" s="30"/>
      <c r="BU552" s="30"/>
      <c r="BV552" s="30"/>
      <c r="BW552" s="30"/>
      <c r="BX552" s="30"/>
      <c r="BY552" s="30"/>
      <c r="BZ552" s="30"/>
      <c r="CA552" s="30"/>
      <c r="CB552" s="36"/>
      <c r="CC552" s="36"/>
      <c r="CD552" s="36"/>
      <c r="CE552" s="36"/>
      <c r="CF552" s="36"/>
      <c r="CG552" s="36"/>
      <c r="CH552" s="36"/>
      <c r="CI552" s="36"/>
      <c r="CJ552" s="36"/>
      <c r="CK552" s="36"/>
      <c r="CL552" s="36"/>
    </row>
    <row r="553" spans="2:90" x14ac:dyDescent="0.65">
      <c r="B553" s="42"/>
      <c r="C553" s="36"/>
      <c r="D553" s="36"/>
      <c r="E553" s="36"/>
      <c r="F553" s="36"/>
      <c r="G553" s="36"/>
      <c r="H553" s="36"/>
      <c r="I553" s="36"/>
      <c r="J553" s="36"/>
      <c r="Z553" s="8"/>
      <c r="AF553" s="1"/>
      <c r="AG553" s="76"/>
      <c r="AH553" s="1"/>
      <c r="AI553" s="1"/>
      <c r="AJ553" s="36"/>
      <c r="AK553" s="36"/>
      <c r="AL553" s="1"/>
      <c r="AM553" s="36"/>
      <c r="AN553" s="36"/>
      <c r="AO553" s="36"/>
      <c r="AP553" s="36"/>
      <c r="AQ553" s="5"/>
      <c r="AR553" s="36"/>
      <c r="AS553" s="36"/>
      <c r="AT553" s="36"/>
      <c r="AU553" s="36"/>
      <c r="AV553" s="36"/>
      <c r="AW553" s="36"/>
      <c r="AX553" s="36"/>
      <c r="AY553" s="36"/>
      <c r="AZ553" s="36"/>
      <c r="BA553" s="36"/>
      <c r="BB553" s="36"/>
      <c r="BC553" s="36"/>
      <c r="BD553" s="36"/>
      <c r="BE553" s="36"/>
      <c r="BF553" s="36"/>
      <c r="BG553" s="36"/>
      <c r="BH553" s="36"/>
      <c r="BI553" s="36"/>
      <c r="BJ553" s="30"/>
      <c r="BK553" s="30"/>
      <c r="BL553" s="30"/>
      <c r="BM553" s="30"/>
      <c r="BN553" s="30"/>
      <c r="BO553" s="30"/>
      <c r="BP553" s="30"/>
      <c r="BQ553" s="30"/>
      <c r="BR553" s="30"/>
      <c r="BS553" s="30"/>
      <c r="BT553" s="30"/>
      <c r="BU553" s="30"/>
      <c r="BV553" s="30"/>
      <c r="BW553" s="30"/>
      <c r="BX553" s="30"/>
      <c r="BY553" s="30"/>
      <c r="BZ553" s="30"/>
      <c r="CA553" s="30"/>
      <c r="CB553" s="36"/>
      <c r="CC553" s="36"/>
      <c r="CD553" s="36"/>
      <c r="CE553" s="36"/>
      <c r="CF553" s="36"/>
      <c r="CG553" s="36"/>
      <c r="CH553" s="36"/>
      <c r="CI553" s="36"/>
      <c r="CJ553" s="36"/>
      <c r="CK553" s="36"/>
      <c r="CL553" s="36"/>
    </row>
    <row r="554" spans="2:90" x14ac:dyDescent="0.65">
      <c r="B554" s="42"/>
      <c r="C554" s="36"/>
      <c r="D554" s="36"/>
      <c r="E554" s="36"/>
      <c r="F554" s="36"/>
      <c r="G554" s="36"/>
      <c r="H554" s="36"/>
      <c r="I554" s="36"/>
      <c r="J554" s="36"/>
      <c r="Z554" s="8"/>
      <c r="AF554" s="1"/>
      <c r="AG554" s="76"/>
      <c r="AH554" s="1"/>
      <c r="AI554" s="1"/>
      <c r="AJ554" s="36"/>
      <c r="AK554" s="36"/>
      <c r="AL554" s="1"/>
      <c r="AM554" s="36"/>
      <c r="AN554" s="36"/>
      <c r="AO554" s="36"/>
      <c r="AP554" s="36"/>
      <c r="AQ554" s="5"/>
      <c r="AR554" s="36"/>
      <c r="AS554" s="36"/>
      <c r="AT554" s="36"/>
      <c r="AU554" s="36"/>
      <c r="AV554" s="36"/>
      <c r="AW554" s="36"/>
      <c r="AX554" s="36"/>
      <c r="AY554" s="36"/>
      <c r="AZ554" s="36"/>
      <c r="BA554" s="36"/>
      <c r="BB554" s="36"/>
      <c r="BC554" s="36"/>
      <c r="BD554" s="36"/>
      <c r="BE554" s="36"/>
      <c r="BF554" s="36"/>
      <c r="BG554" s="36"/>
      <c r="BH554" s="36"/>
      <c r="BI554" s="36"/>
      <c r="BJ554" s="30"/>
      <c r="BK554" s="30"/>
      <c r="BL554" s="30"/>
      <c r="BM554" s="30"/>
      <c r="BN554" s="30"/>
      <c r="BO554" s="30"/>
      <c r="BP554" s="30"/>
      <c r="BQ554" s="30"/>
      <c r="BR554" s="30"/>
      <c r="BS554" s="30"/>
      <c r="BT554" s="30"/>
      <c r="BU554" s="30"/>
      <c r="BV554" s="30"/>
      <c r="BW554" s="30"/>
      <c r="BX554" s="30"/>
      <c r="BY554" s="30"/>
      <c r="BZ554" s="30"/>
      <c r="CA554" s="30"/>
      <c r="CB554" s="36"/>
      <c r="CC554" s="36"/>
      <c r="CD554" s="36"/>
      <c r="CE554" s="36"/>
      <c r="CF554" s="36"/>
      <c r="CG554" s="36"/>
      <c r="CH554" s="36"/>
      <c r="CI554" s="36"/>
      <c r="CJ554" s="36"/>
      <c r="CK554" s="36"/>
      <c r="CL554" s="36"/>
    </row>
    <row r="555" spans="2:90" x14ac:dyDescent="0.65">
      <c r="B555" s="42"/>
      <c r="C555" s="36"/>
      <c r="D555" s="36"/>
      <c r="E555" s="36"/>
      <c r="F555" s="36"/>
      <c r="G555" s="36"/>
      <c r="H555" s="36"/>
      <c r="I555" s="36"/>
      <c r="J555" s="36"/>
      <c r="Z555" s="8"/>
      <c r="AF555" s="1"/>
      <c r="AG555" s="76"/>
      <c r="AH555" s="1"/>
      <c r="AI555" s="1"/>
      <c r="AJ555" s="36"/>
      <c r="AK555" s="36"/>
      <c r="AL555" s="1"/>
      <c r="AM555" s="1"/>
      <c r="AN555" s="1"/>
      <c r="AO555" s="1"/>
      <c r="AP555" s="36"/>
      <c r="AQ555" s="5"/>
      <c r="AR555" s="36"/>
      <c r="AS555" s="36"/>
      <c r="AT555" s="36"/>
      <c r="AU555" s="36"/>
      <c r="AV555" s="36"/>
      <c r="AW555" s="36"/>
      <c r="AX555" s="36"/>
      <c r="AY555" s="36"/>
      <c r="AZ555" s="36"/>
      <c r="BA555" s="36"/>
      <c r="BB555" s="36"/>
      <c r="BC555" s="36"/>
      <c r="BD555" s="36"/>
      <c r="BE555" s="36"/>
      <c r="BF555" s="36"/>
      <c r="BG555" s="36"/>
      <c r="BH555" s="36"/>
      <c r="BI555" s="36"/>
      <c r="BJ555" s="30"/>
      <c r="BK555" s="30"/>
      <c r="BL555" s="30"/>
      <c r="BM555" s="30"/>
      <c r="BN555" s="30"/>
      <c r="BO555" s="30"/>
      <c r="BP555" s="30"/>
      <c r="BQ555" s="30"/>
      <c r="BR555" s="30"/>
      <c r="BS555" s="30"/>
      <c r="BT555" s="30"/>
      <c r="BU555" s="30"/>
      <c r="BV555" s="30"/>
      <c r="BW555" s="30"/>
      <c r="BX555" s="30"/>
      <c r="BY555" s="30"/>
      <c r="BZ555" s="30"/>
      <c r="CA555" s="30"/>
      <c r="CB555" s="36"/>
      <c r="CC555" s="36"/>
      <c r="CD555" s="36"/>
      <c r="CE555" s="36"/>
      <c r="CF555" s="36"/>
      <c r="CG555" s="36"/>
      <c r="CH555" s="36"/>
      <c r="CI555" s="36"/>
      <c r="CJ555" s="36"/>
      <c r="CK555" s="36"/>
      <c r="CL555" s="36"/>
    </row>
    <row r="556" spans="2:90" x14ac:dyDescent="0.65">
      <c r="B556" s="42"/>
      <c r="C556" s="36"/>
      <c r="D556" s="36"/>
      <c r="E556" s="36"/>
      <c r="F556" s="36"/>
      <c r="G556" s="36"/>
      <c r="H556" s="36"/>
      <c r="I556" s="36"/>
      <c r="J556" s="36"/>
      <c r="Z556" s="8"/>
      <c r="AF556" s="1"/>
      <c r="AG556" s="76"/>
      <c r="AH556" s="1"/>
      <c r="AI556" s="1"/>
      <c r="AJ556" s="36"/>
      <c r="AK556" s="36"/>
      <c r="AL556" s="1"/>
      <c r="AM556" s="1"/>
      <c r="AN556" s="1"/>
      <c r="AO556" s="1"/>
      <c r="AP556" s="36"/>
      <c r="AQ556" s="5"/>
      <c r="AR556" s="36"/>
      <c r="AS556" s="36"/>
      <c r="AT556" s="36"/>
      <c r="AU556" s="36"/>
      <c r="AV556" s="36"/>
      <c r="AW556" s="36"/>
      <c r="AX556" s="36"/>
      <c r="AY556" s="36"/>
      <c r="AZ556" s="36"/>
      <c r="BA556" s="36"/>
      <c r="BB556" s="36"/>
      <c r="BC556" s="36"/>
      <c r="BD556" s="36"/>
      <c r="BE556" s="36"/>
      <c r="BF556" s="36"/>
      <c r="BG556" s="36"/>
      <c r="BH556" s="36"/>
      <c r="BI556" s="36"/>
      <c r="BJ556" s="30"/>
      <c r="BK556" s="30"/>
      <c r="BL556" s="30"/>
      <c r="BM556" s="30"/>
      <c r="BN556" s="30"/>
      <c r="BO556" s="30"/>
      <c r="BP556" s="30"/>
      <c r="BQ556" s="30"/>
      <c r="BR556" s="30"/>
      <c r="BS556" s="30"/>
      <c r="BT556" s="30"/>
      <c r="BU556" s="30"/>
      <c r="BV556" s="30"/>
      <c r="BW556" s="30"/>
      <c r="BX556" s="30"/>
      <c r="BY556" s="30"/>
      <c r="BZ556" s="30"/>
      <c r="CA556" s="30"/>
      <c r="CB556" s="36"/>
      <c r="CC556" s="36"/>
      <c r="CD556" s="36"/>
      <c r="CE556" s="36"/>
      <c r="CF556" s="36"/>
      <c r="CG556" s="36"/>
      <c r="CH556" s="36"/>
      <c r="CI556" s="36"/>
      <c r="CJ556" s="36"/>
      <c r="CK556" s="36"/>
      <c r="CL556" s="36"/>
    </row>
    <row r="557" spans="2:90" x14ac:dyDescent="0.65">
      <c r="B557" s="42"/>
      <c r="C557" s="36"/>
      <c r="D557" s="36"/>
      <c r="E557" s="36"/>
      <c r="F557" s="36"/>
      <c r="G557" s="36"/>
      <c r="H557" s="36"/>
      <c r="I557" s="36"/>
      <c r="J557" s="36"/>
      <c r="Z557" s="8"/>
      <c r="AF557" s="1"/>
      <c r="AG557" s="76"/>
      <c r="AH557" s="1"/>
      <c r="AI557" s="1"/>
      <c r="AJ557" s="36"/>
      <c r="AK557" s="36"/>
      <c r="AL557" s="1"/>
      <c r="AM557" s="1"/>
      <c r="AN557" s="1"/>
      <c r="AO557" s="1"/>
      <c r="AP557" s="36"/>
      <c r="AQ557" s="5"/>
      <c r="AR557" s="36"/>
      <c r="AS557" s="36"/>
      <c r="AT557" s="36"/>
      <c r="AU557" s="36"/>
      <c r="AV557" s="36"/>
      <c r="AW557" s="36"/>
      <c r="AX557" s="36"/>
      <c r="AY557" s="36"/>
      <c r="AZ557" s="36"/>
      <c r="BA557" s="36"/>
      <c r="BB557" s="36"/>
      <c r="BC557" s="36"/>
      <c r="BD557" s="36"/>
      <c r="BE557" s="36"/>
      <c r="BF557" s="36"/>
      <c r="BG557" s="36"/>
      <c r="BH557" s="36"/>
      <c r="BI557" s="36"/>
      <c r="BJ557" s="30"/>
      <c r="BK557" s="30"/>
      <c r="BL557" s="30"/>
      <c r="BM557" s="30"/>
      <c r="BN557" s="30"/>
      <c r="BO557" s="30"/>
      <c r="BP557" s="30"/>
      <c r="BQ557" s="30"/>
      <c r="BR557" s="30"/>
      <c r="BS557" s="30"/>
      <c r="BT557" s="30"/>
      <c r="BU557" s="30"/>
      <c r="BV557" s="30"/>
      <c r="BW557" s="30"/>
      <c r="BX557" s="30"/>
      <c r="BY557" s="30"/>
      <c r="BZ557" s="30"/>
      <c r="CA557" s="30"/>
      <c r="CB557" s="36"/>
      <c r="CC557" s="36"/>
      <c r="CD557" s="36"/>
      <c r="CE557" s="36"/>
      <c r="CF557" s="36"/>
      <c r="CG557" s="36"/>
      <c r="CH557" s="36"/>
      <c r="CI557" s="36"/>
      <c r="CJ557" s="36"/>
      <c r="CK557" s="36"/>
      <c r="CL557" s="36"/>
    </row>
    <row r="558" spans="2:90" x14ac:dyDescent="0.65">
      <c r="B558" s="42"/>
      <c r="C558" s="36"/>
      <c r="D558" s="36"/>
      <c r="E558" s="36"/>
      <c r="F558" s="36"/>
      <c r="G558" s="36"/>
      <c r="H558" s="36"/>
      <c r="I558" s="36"/>
      <c r="J558" s="36"/>
      <c r="Z558" s="8"/>
      <c r="AF558" s="1"/>
      <c r="AG558" s="76"/>
      <c r="AH558" s="1"/>
      <c r="AI558" s="1"/>
      <c r="AJ558" s="36"/>
      <c r="AK558" s="36"/>
      <c r="AL558" s="1"/>
      <c r="AM558" s="1"/>
      <c r="AN558" s="1"/>
      <c r="AO558" s="1"/>
      <c r="AP558" s="36"/>
      <c r="AQ558" s="5"/>
      <c r="AR558" s="36"/>
      <c r="AS558" s="36"/>
      <c r="AT558" s="36"/>
      <c r="AU558" s="36"/>
      <c r="AV558" s="36"/>
      <c r="AW558" s="36"/>
      <c r="AX558" s="36"/>
      <c r="AY558" s="36"/>
      <c r="AZ558" s="36"/>
      <c r="BA558" s="36"/>
      <c r="BB558" s="36"/>
      <c r="BC558" s="36"/>
      <c r="BD558" s="36"/>
      <c r="BE558" s="36"/>
      <c r="BF558" s="36"/>
      <c r="BG558" s="36"/>
      <c r="BH558" s="36"/>
      <c r="BI558" s="36"/>
      <c r="BJ558" s="30"/>
      <c r="BK558" s="30"/>
      <c r="BL558" s="30"/>
      <c r="BM558" s="30"/>
      <c r="BN558" s="30"/>
      <c r="BO558" s="30"/>
      <c r="BP558" s="30"/>
      <c r="BQ558" s="30"/>
      <c r="BR558" s="30"/>
      <c r="BS558" s="30"/>
      <c r="BT558" s="30"/>
      <c r="BU558" s="30"/>
      <c r="BV558" s="30"/>
      <c r="BW558" s="30"/>
      <c r="BX558" s="30"/>
      <c r="BY558" s="30"/>
      <c r="BZ558" s="30"/>
      <c r="CA558" s="30"/>
      <c r="CB558" s="36"/>
      <c r="CC558" s="36"/>
      <c r="CD558" s="36"/>
      <c r="CE558" s="36"/>
      <c r="CF558" s="36"/>
      <c r="CG558" s="36"/>
      <c r="CH558" s="36"/>
      <c r="CI558" s="36"/>
      <c r="CJ558" s="36"/>
      <c r="CK558" s="36"/>
      <c r="CL558" s="36"/>
    </row>
    <row r="559" spans="2:90" x14ac:dyDescent="0.65">
      <c r="B559" s="42"/>
      <c r="C559" s="36"/>
      <c r="D559" s="36"/>
      <c r="E559" s="36"/>
      <c r="F559" s="36"/>
      <c r="G559" s="36"/>
      <c r="H559" s="36"/>
      <c r="I559" s="36"/>
      <c r="J559" s="36"/>
      <c r="Z559" s="8"/>
      <c r="AF559" s="1"/>
      <c r="AG559" s="76"/>
      <c r="AH559" s="1"/>
      <c r="AI559" s="1"/>
      <c r="AJ559" s="36"/>
      <c r="AK559" s="36"/>
      <c r="AL559" s="1"/>
      <c r="AM559" s="1"/>
      <c r="AN559" s="1"/>
      <c r="AO559" s="1"/>
      <c r="AP559" s="36"/>
      <c r="AQ559" s="5"/>
      <c r="AR559" s="36"/>
      <c r="AS559" s="36"/>
      <c r="AT559" s="36"/>
      <c r="AU559" s="36"/>
      <c r="AV559" s="36"/>
      <c r="AW559" s="36"/>
      <c r="AX559" s="36"/>
      <c r="AY559" s="36"/>
      <c r="AZ559" s="36"/>
      <c r="BA559" s="36"/>
      <c r="BB559" s="36"/>
      <c r="BC559" s="36"/>
      <c r="BD559" s="36"/>
      <c r="BE559" s="36"/>
      <c r="BF559" s="36"/>
      <c r="BG559" s="36"/>
      <c r="BH559" s="36"/>
      <c r="BI559" s="36"/>
      <c r="BJ559" s="30"/>
      <c r="BK559" s="30"/>
      <c r="BL559" s="30"/>
      <c r="BM559" s="30"/>
      <c r="BN559" s="30"/>
      <c r="BO559" s="30"/>
      <c r="BP559" s="30"/>
      <c r="BQ559" s="30"/>
      <c r="BR559" s="30"/>
      <c r="BS559" s="30"/>
      <c r="BT559" s="30"/>
      <c r="BU559" s="30"/>
      <c r="BV559" s="30"/>
      <c r="BW559" s="30"/>
      <c r="BX559" s="30"/>
      <c r="BY559" s="30"/>
      <c r="BZ559" s="30"/>
      <c r="CA559" s="30"/>
      <c r="CB559" s="36"/>
      <c r="CC559" s="36"/>
      <c r="CD559" s="36"/>
      <c r="CE559" s="36"/>
      <c r="CF559" s="36"/>
      <c r="CG559" s="36"/>
      <c r="CH559" s="36"/>
      <c r="CI559" s="36"/>
      <c r="CJ559" s="36"/>
      <c r="CK559" s="36"/>
      <c r="CL559" s="36"/>
    </row>
    <row r="560" spans="2:90" x14ac:dyDescent="0.65">
      <c r="B560" s="42"/>
      <c r="C560" s="36"/>
      <c r="D560" s="36"/>
      <c r="E560" s="36"/>
      <c r="F560" s="36"/>
      <c r="G560" s="36"/>
      <c r="H560" s="36"/>
      <c r="I560" s="36"/>
      <c r="J560" s="36"/>
      <c r="Z560" s="8"/>
      <c r="AF560" s="1"/>
      <c r="AG560" s="76"/>
      <c r="AH560" s="1"/>
      <c r="AI560" s="1"/>
      <c r="AJ560" s="36"/>
      <c r="AK560" s="36"/>
      <c r="AL560" s="1"/>
      <c r="AM560" s="1"/>
      <c r="AN560" s="1"/>
      <c r="AO560" s="1"/>
      <c r="AP560" s="36"/>
      <c r="AQ560" s="5"/>
      <c r="AR560" s="36"/>
      <c r="AS560" s="36"/>
      <c r="AT560" s="36"/>
      <c r="AU560" s="36"/>
      <c r="AV560" s="36"/>
      <c r="AW560" s="36"/>
      <c r="AX560" s="36"/>
      <c r="AY560" s="36"/>
      <c r="AZ560" s="36"/>
      <c r="BA560" s="36"/>
      <c r="BB560" s="36"/>
      <c r="BC560" s="36"/>
      <c r="BD560" s="36"/>
      <c r="BE560" s="36"/>
      <c r="BF560" s="36"/>
      <c r="BG560" s="36"/>
      <c r="BH560" s="36"/>
      <c r="BI560" s="36"/>
      <c r="BJ560" s="30"/>
      <c r="BK560" s="30"/>
      <c r="BL560" s="30"/>
      <c r="BM560" s="30"/>
      <c r="BN560" s="30"/>
      <c r="BO560" s="30"/>
      <c r="BP560" s="30"/>
      <c r="BQ560" s="30"/>
      <c r="BR560" s="30"/>
      <c r="BS560" s="30"/>
      <c r="BT560" s="30"/>
      <c r="BU560" s="30"/>
      <c r="BV560" s="30"/>
      <c r="BW560" s="30"/>
      <c r="BX560" s="30"/>
      <c r="BY560" s="30"/>
      <c r="BZ560" s="30"/>
      <c r="CA560" s="30"/>
      <c r="CB560" s="36"/>
      <c r="CC560" s="36"/>
      <c r="CD560" s="36"/>
      <c r="CE560" s="36"/>
      <c r="CF560" s="36"/>
      <c r="CG560" s="36"/>
      <c r="CH560" s="36"/>
      <c r="CI560" s="36"/>
      <c r="CJ560" s="36"/>
      <c r="CK560" s="36"/>
      <c r="CL560" s="36"/>
    </row>
    <row r="561" spans="2:90" x14ac:dyDescent="0.65">
      <c r="B561" s="42"/>
      <c r="C561" s="36"/>
      <c r="D561" s="36"/>
      <c r="E561" s="36"/>
      <c r="F561" s="36"/>
      <c r="G561" s="36"/>
      <c r="H561" s="36"/>
      <c r="I561" s="36"/>
      <c r="J561" s="36"/>
      <c r="Z561" s="8"/>
      <c r="AF561" s="1"/>
      <c r="AG561" s="76"/>
      <c r="AH561" s="1"/>
      <c r="AI561" s="1"/>
      <c r="AJ561" s="36"/>
      <c r="AK561" s="36"/>
      <c r="AL561" s="1"/>
      <c r="AM561" s="1"/>
      <c r="AN561" s="1"/>
      <c r="AO561" s="1"/>
      <c r="AP561" s="36"/>
      <c r="AQ561" s="5"/>
      <c r="AR561" s="36"/>
      <c r="AS561" s="36"/>
      <c r="AT561" s="36"/>
      <c r="AU561" s="36"/>
      <c r="AV561" s="36"/>
      <c r="AW561" s="36"/>
      <c r="AX561" s="36"/>
      <c r="AY561" s="36"/>
      <c r="AZ561" s="36"/>
      <c r="BA561" s="36"/>
      <c r="BB561" s="36"/>
      <c r="BC561" s="36"/>
      <c r="BD561" s="36"/>
      <c r="BE561" s="36"/>
      <c r="BF561" s="36"/>
      <c r="BG561" s="36"/>
      <c r="BH561" s="36"/>
      <c r="BI561" s="36"/>
      <c r="BJ561" s="30"/>
      <c r="BK561" s="30"/>
      <c r="BL561" s="30"/>
      <c r="BM561" s="30"/>
      <c r="BN561" s="30"/>
      <c r="BO561" s="30"/>
      <c r="BP561" s="30"/>
      <c r="BQ561" s="30"/>
      <c r="BR561" s="30"/>
      <c r="BS561" s="30"/>
      <c r="BT561" s="30"/>
      <c r="BU561" s="30"/>
      <c r="BV561" s="30"/>
      <c r="BW561" s="30"/>
      <c r="BX561" s="30"/>
      <c r="BY561" s="30"/>
      <c r="BZ561" s="30"/>
      <c r="CA561" s="30"/>
      <c r="CB561" s="36"/>
      <c r="CC561" s="36"/>
      <c r="CD561" s="36"/>
      <c r="CE561" s="36"/>
      <c r="CF561" s="36"/>
      <c r="CG561" s="36"/>
      <c r="CH561" s="36"/>
      <c r="CI561" s="36"/>
      <c r="CJ561" s="36"/>
      <c r="CK561" s="36"/>
      <c r="CL561" s="36"/>
    </row>
    <row r="562" spans="2:90" x14ac:dyDescent="0.65">
      <c r="B562" s="42"/>
      <c r="C562" s="36"/>
      <c r="D562" s="36"/>
      <c r="E562" s="36"/>
      <c r="F562" s="36"/>
      <c r="G562" s="36"/>
      <c r="H562" s="36"/>
      <c r="I562" s="36"/>
      <c r="J562" s="36"/>
      <c r="Z562" s="8"/>
      <c r="AF562" s="1"/>
      <c r="AG562" s="76"/>
      <c r="AH562" s="1"/>
      <c r="AI562" s="1"/>
      <c r="AJ562" s="36"/>
      <c r="AK562" s="36"/>
      <c r="AL562" s="1"/>
      <c r="AM562" s="1"/>
      <c r="AN562" s="1"/>
      <c r="AO562" s="1"/>
      <c r="AP562" s="36"/>
      <c r="AQ562" s="5"/>
      <c r="AR562" s="36"/>
      <c r="AS562" s="36"/>
      <c r="AT562" s="36"/>
      <c r="AU562" s="36"/>
      <c r="AV562" s="36"/>
      <c r="AW562" s="36"/>
      <c r="AX562" s="36"/>
      <c r="AY562" s="36"/>
      <c r="AZ562" s="36"/>
      <c r="BA562" s="36"/>
      <c r="BB562" s="36"/>
      <c r="BC562" s="36"/>
      <c r="BD562" s="36"/>
      <c r="BE562" s="36"/>
      <c r="BF562" s="36"/>
      <c r="BG562" s="36"/>
      <c r="BH562" s="36"/>
      <c r="BI562" s="36"/>
      <c r="BJ562" s="30"/>
      <c r="BK562" s="30"/>
      <c r="BL562" s="30"/>
      <c r="BM562" s="30"/>
      <c r="BN562" s="30"/>
      <c r="BO562" s="30"/>
      <c r="BP562" s="30"/>
      <c r="BQ562" s="30"/>
      <c r="BR562" s="30"/>
      <c r="BS562" s="30"/>
      <c r="BT562" s="30"/>
      <c r="BU562" s="30"/>
      <c r="BV562" s="30"/>
      <c r="BW562" s="30"/>
      <c r="BX562" s="30"/>
      <c r="BY562" s="30"/>
      <c r="BZ562" s="30"/>
      <c r="CA562" s="30"/>
      <c r="CB562" s="36"/>
      <c r="CC562" s="36"/>
      <c r="CD562" s="36"/>
      <c r="CE562" s="36"/>
      <c r="CF562" s="36"/>
      <c r="CG562" s="36"/>
      <c r="CH562" s="36"/>
      <c r="CI562" s="36"/>
      <c r="CJ562" s="36"/>
      <c r="CK562" s="36"/>
      <c r="CL562" s="36"/>
    </row>
    <row r="563" spans="2:90" x14ac:dyDescent="0.65">
      <c r="B563" s="42"/>
      <c r="C563" s="36"/>
      <c r="D563" s="36"/>
      <c r="E563" s="36"/>
      <c r="F563" s="36"/>
      <c r="G563" s="36"/>
      <c r="H563" s="36"/>
      <c r="I563" s="36"/>
      <c r="J563" s="36"/>
      <c r="Z563" s="8"/>
      <c r="AF563" s="1"/>
      <c r="AG563" s="76"/>
      <c r="AH563" s="1"/>
      <c r="AI563" s="1"/>
      <c r="AJ563" s="36"/>
      <c r="AK563" s="36"/>
      <c r="AL563" s="1"/>
      <c r="AM563" s="1"/>
      <c r="AN563" s="1"/>
      <c r="AO563" s="1"/>
      <c r="AP563" s="36"/>
      <c r="AQ563" s="5"/>
      <c r="AR563" s="36"/>
      <c r="AS563" s="36"/>
      <c r="AT563" s="36"/>
      <c r="AU563" s="36"/>
      <c r="AV563" s="36"/>
      <c r="AW563" s="36"/>
      <c r="AX563" s="36"/>
      <c r="AY563" s="36"/>
      <c r="AZ563" s="36"/>
      <c r="BA563" s="36"/>
      <c r="BB563" s="36"/>
      <c r="BC563" s="36"/>
      <c r="BD563" s="36"/>
      <c r="BE563" s="36"/>
      <c r="BF563" s="36"/>
      <c r="BG563" s="36"/>
      <c r="BH563" s="36"/>
      <c r="BI563" s="36"/>
      <c r="BJ563" s="30"/>
      <c r="BK563" s="30"/>
      <c r="BL563" s="30"/>
      <c r="BM563" s="30"/>
      <c r="BN563" s="30"/>
      <c r="BO563" s="30"/>
      <c r="BP563" s="30"/>
      <c r="BQ563" s="30"/>
      <c r="BR563" s="30"/>
      <c r="BS563" s="30"/>
      <c r="BT563" s="30"/>
      <c r="BU563" s="30"/>
      <c r="BV563" s="30"/>
      <c r="BW563" s="30"/>
      <c r="BX563" s="30"/>
      <c r="BY563" s="30"/>
      <c r="BZ563" s="30"/>
      <c r="CA563" s="30"/>
      <c r="CB563" s="36"/>
      <c r="CC563" s="36"/>
      <c r="CD563" s="36"/>
      <c r="CE563" s="36"/>
      <c r="CF563" s="36"/>
      <c r="CG563" s="36"/>
      <c r="CH563" s="36"/>
      <c r="CI563" s="36"/>
      <c r="CJ563" s="36"/>
      <c r="CK563" s="36"/>
      <c r="CL563" s="36"/>
    </row>
    <row r="564" spans="2:90" x14ac:dyDescent="0.65">
      <c r="B564" s="42"/>
      <c r="C564" s="36"/>
      <c r="D564" s="36"/>
      <c r="E564" s="36"/>
      <c r="F564" s="36"/>
      <c r="G564" s="36"/>
      <c r="H564" s="36"/>
      <c r="I564" s="36"/>
      <c r="J564" s="36"/>
      <c r="Z564" s="8"/>
      <c r="AF564" s="1"/>
      <c r="AG564" s="76"/>
      <c r="AH564" s="1"/>
      <c r="AI564" s="1"/>
      <c r="AJ564" s="36"/>
      <c r="AK564" s="36"/>
      <c r="AL564" s="1"/>
      <c r="AM564" s="1"/>
      <c r="AN564" s="1"/>
      <c r="AO564" s="1"/>
      <c r="AP564" s="36"/>
      <c r="AQ564" s="5"/>
      <c r="AR564" s="36"/>
      <c r="AS564" s="36"/>
      <c r="AT564" s="36"/>
      <c r="AU564" s="36"/>
      <c r="AV564" s="36"/>
      <c r="AW564" s="36"/>
      <c r="AX564" s="36"/>
      <c r="AY564" s="36"/>
      <c r="AZ564" s="36"/>
      <c r="BA564" s="36"/>
      <c r="BB564" s="36"/>
      <c r="BC564" s="36"/>
      <c r="BD564" s="36"/>
      <c r="BE564" s="36"/>
      <c r="BF564" s="36"/>
      <c r="BG564" s="36"/>
      <c r="BH564" s="36"/>
      <c r="BI564" s="36"/>
      <c r="BJ564" s="30"/>
      <c r="BK564" s="30"/>
      <c r="BL564" s="30"/>
      <c r="BM564" s="30"/>
      <c r="BN564" s="30"/>
      <c r="BO564" s="30"/>
      <c r="BP564" s="30"/>
      <c r="BQ564" s="30"/>
      <c r="BR564" s="30"/>
      <c r="BS564" s="30"/>
      <c r="BT564" s="30"/>
      <c r="BU564" s="30"/>
      <c r="BV564" s="30"/>
      <c r="BW564" s="30"/>
      <c r="BX564" s="30"/>
      <c r="BY564" s="30"/>
      <c r="BZ564" s="30"/>
      <c r="CA564" s="30"/>
      <c r="CB564" s="36"/>
      <c r="CC564" s="36"/>
      <c r="CD564" s="36"/>
      <c r="CE564" s="36"/>
      <c r="CF564" s="36"/>
      <c r="CG564" s="36"/>
      <c r="CH564" s="36"/>
      <c r="CI564" s="36"/>
      <c r="CJ564" s="36"/>
      <c r="CK564" s="36"/>
      <c r="CL564" s="36"/>
    </row>
    <row r="565" spans="2:90" x14ac:dyDescent="0.65">
      <c r="B565" s="42"/>
      <c r="C565" s="36"/>
      <c r="D565" s="36"/>
      <c r="E565" s="36"/>
      <c r="F565" s="36"/>
      <c r="G565" s="36"/>
      <c r="H565" s="36"/>
      <c r="I565" s="36"/>
      <c r="J565" s="36"/>
      <c r="Z565" s="8"/>
      <c r="AF565" s="1"/>
      <c r="AG565" s="76"/>
      <c r="AH565" s="1"/>
      <c r="AI565" s="1"/>
      <c r="AJ565" s="36"/>
      <c r="AK565" s="36"/>
      <c r="AL565" s="1"/>
      <c r="AM565" s="1"/>
      <c r="AN565" s="1"/>
      <c r="AO565" s="1"/>
      <c r="AP565" s="36"/>
      <c r="AQ565" s="5"/>
      <c r="AR565" s="36"/>
      <c r="AS565" s="36"/>
      <c r="AT565" s="36"/>
      <c r="AU565" s="36"/>
      <c r="AV565" s="36"/>
      <c r="AW565" s="36"/>
      <c r="AX565" s="36"/>
      <c r="AY565" s="36"/>
      <c r="AZ565" s="36"/>
      <c r="BA565" s="36"/>
      <c r="BB565" s="36"/>
      <c r="BC565" s="36"/>
      <c r="BD565" s="36"/>
      <c r="BE565" s="36"/>
      <c r="BF565" s="36"/>
      <c r="BG565" s="36"/>
      <c r="BH565" s="36"/>
      <c r="BI565" s="36"/>
      <c r="BJ565" s="30"/>
      <c r="BK565" s="30"/>
      <c r="BL565" s="30"/>
      <c r="BM565" s="30"/>
      <c r="BN565" s="30"/>
      <c r="BO565" s="30"/>
      <c r="BP565" s="30"/>
      <c r="BQ565" s="30"/>
      <c r="BR565" s="30"/>
      <c r="BS565" s="30"/>
      <c r="BT565" s="30"/>
      <c r="BU565" s="30"/>
      <c r="BV565" s="30"/>
      <c r="BW565" s="30"/>
      <c r="BX565" s="30"/>
      <c r="BY565" s="30"/>
      <c r="BZ565" s="30"/>
      <c r="CA565" s="30"/>
      <c r="CB565" s="36"/>
      <c r="CC565" s="36"/>
      <c r="CD565" s="36"/>
      <c r="CE565" s="36"/>
      <c r="CF565" s="36"/>
      <c r="CG565" s="36"/>
      <c r="CH565" s="36"/>
      <c r="CI565" s="36"/>
      <c r="CJ565" s="36"/>
      <c r="CK565" s="36"/>
      <c r="CL565" s="36"/>
    </row>
    <row r="566" spans="2:90" x14ac:dyDescent="0.65">
      <c r="B566" s="42"/>
      <c r="C566" s="36"/>
      <c r="D566" s="36"/>
      <c r="E566" s="36"/>
      <c r="F566" s="36"/>
      <c r="G566" s="36"/>
      <c r="H566" s="36"/>
      <c r="I566" s="36"/>
      <c r="J566" s="36"/>
      <c r="Z566" s="8"/>
      <c r="AF566" s="1"/>
      <c r="AG566" s="76"/>
      <c r="AH566" s="1"/>
      <c r="AI566" s="1"/>
      <c r="AJ566" s="36"/>
      <c r="AK566" s="36"/>
      <c r="AL566" s="1"/>
      <c r="AM566" s="1"/>
      <c r="AN566" s="1"/>
      <c r="AO566" s="1"/>
      <c r="AP566" s="36"/>
      <c r="AQ566" s="5"/>
      <c r="AR566" s="36"/>
      <c r="AS566" s="36"/>
      <c r="AT566" s="36"/>
      <c r="AU566" s="36"/>
      <c r="AV566" s="36"/>
      <c r="AW566" s="36"/>
      <c r="AX566" s="36"/>
      <c r="AY566" s="36"/>
      <c r="AZ566" s="36"/>
      <c r="BA566" s="36"/>
      <c r="BB566" s="36"/>
      <c r="BC566" s="36"/>
      <c r="BD566" s="36"/>
      <c r="BE566" s="36"/>
      <c r="BF566" s="36"/>
      <c r="BG566" s="36"/>
      <c r="BH566" s="36"/>
      <c r="BI566" s="36"/>
      <c r="BJ566" s="30"/>
      <c r="BK566" s="30"/>
      <c r="BL566" s="30"/>
      <c r="BM566" s="30"/>
      <c r="BN566" s="30"/>
      <c r="BO566" s="30"/>
      <c r="BP566" s="30"/>
      <c r="BQ566" s="30"/>
      <c r="BR566" s="30"/>
      <c r="BS566" s="30"/>
      <c r="BT566" s="30"/>
      <c r="BU566" s="30"/>
      <c r="BV566" s="30"/>
      <c r="BW566" s="30"/>
      <c r="BX566" s="30"/>
      <c r="BY566" s="30"/>
      <c r="BZ566" s="30"/>
      <c r="CA566" s="30"/>
      <c r="CB566" s="36"/>
      <c r="CC566" s="36"/>
      <c r="CD566" s="36"/>
      <c r="CE566" s="36"/>
      <c r="CF566" s="36"/>
      <c r="CG566" s="36"/>
      <c r="CH566" s="36"/>
      <c r="CI566" s="36"/>
      <c r="CJ566" s="36"/>
      <c r="CK566" s="36"/>
      <c r="CL566" s="36"/>
    </row>
    <row r="567" spans="2:90" x14ac:dyDescent="0.65">
      <c r="B567" s="42"/>
      <c r="C567" s="36"/>
      <c r="D567" s="36"/>
      <c r="E567" s="36"/>
      <c r="F567" s="36"/>
      <c r="G567" s="36"/>
      <c r="H567" s="36"/>
      <c r="I567" s="36"/>
      <c r="J567" s="36"/>
      <c r="Z567" s="8"/>
      <c r="AF567" s="1"/>
      <c r="AG567" s="76"/>
      <c r="AH567" s="1"/>
      <c r="AI567" s="1"/>
      <c r="AJ567" s="36"/>
      <c r="AK567" s="36"/>
      <c r="AL567" s="1"/>
      <c r="AM567" s="1"/>
      <c r="AN567" s="1"/>
      <c r="AO567" s="1"/>
      <c r="AP567" s="36"/>
      <c r="AQ567" s="5"/>
      <c r="AR567" s="36"/>
      <c r="AS567" s="36"/>
      <c r="AT567" s="36"/>
      <c r="AU567" s="36"/>
      <c r="AV567" s="36"/>
      <c r="AW567" s="36"/>
      <c r="AX567" s="36"/>
      <c r="AY567" s="36"/>
      <c r="AZ567" s="36"/>
      <c r="BA567" s="36"/>
      <c r="BB567" s="36"/>
      <c r="BC567" s="36"/>
      <c r="BD567" s="36"/>
      <c r="BE567" s="36"/>
      <c r="BF567" s="36"/>
      <c r="BG567" s="36"/>
      <c r="BH567" s="36"/>
      <c r="BI567" s="36"/>
      <c r="BJ567" s="30"/>
      <c r="BK567" s="30"/>
      <c r="BL567" s="30"/>
      <c r="BM567" s="30"/>
      <c r="BN567" s="30"/>
      <c r="BO567" s="30"/>
      <c r="BP567" s="30"/>
      <c r="BQ567" s="30"/>
      <c r="BR567" s="30"/>
      <c r="BS567" s="30"/>
      <c r="BT567" s="30"/>
      <c r="BU567" s="30"/>
      <c r="BV567" s="30"/>
      <c r="BW567" s="30"/>
      <c r="BX567" s="30"/>
      <c r="BY567" s="30"/>
      <c r="BZ567" s="30"/>
      <c r="CA567" s="30"/>
      <c r="CB567" s="36"/>
      <c r="CC567" s="36"/>
      <c r="CD567" s="36"/>
      <c r="CE567" s="36"/>
      <c r="CF567" s="36"/>
      <c r="CG567" s="36"/>
      <c r="CH567" s="36"/>
      <c r="CI567" s="36"/>
      <c r="CJ567" s="36"/>
      <c r="CK567" s="36"/>
      <c r="CL567" s="36"/>
    </row>
    <row r="568" spans="2:90" x14ac:dyDescent="0.65">
      <c r="B568" s="42"/>
      <c r="C568" s="36"/>
      <c r="D568" s="36"/>
      <c r="E568" s="36"/>
      <c r="F568" s="36"/>
      <c r="G568" s="36"/>
      <c r="H568" s="36"/>
      <c r="I568" s="36"/>
      <c r="J568" s="36"/>
      <c r="Z568" s="8"/>
      <c r="AF568" s="1"/>
      <c r="AG568" s="76"/>
      <c r="AH568" s="1"/>
      <c r="AI568" s="1"/>
      <c r="AJ568" s="36"/>
      <c r="AK568" s="36"/>
      <c r="AL568" s="1"/>
      <c r="AM568" s="1"/>
      <c r="AN568" s="1"/>
      <c r="AO568" s="1"/>
      <c r="AP568" s="36"/>
      <c r="AQ568" s="5"/>
      <c r="AR568" s="36"/>
      <c r="AS568" s="36"/>
      <c r="AT568" s="36"/>
      <c r="AU568" s="36"/>
      <c r="AV568" s="36"/>
      <c r="AW568" s="36"/>
      <c r="AX568" s="36"/>
      <c r="AY568" s="36"/>
      <c r="AZ568" s="36"/>
      <c r="BA568" s="36"/>
      <c r="BB568" s="36"/>
      <c r="BC568" s="36"/>
      <c r="BD568" s="36"/>
      <c r="BE568" s="36"/>
      <c r="BF568" s="36"/>
      <c r="BG568" s="36"/>
      <c r="BH568" s="36"/>
      <c r="BI568" s="36"/>
      <c r="BJ568" s="30"/>
      <c r="BK568" s="30"/>
      <c r="BL568" s="30"/>
      <c r="BM568" s="30"/>
      <c r="BN568" s="30"/>
      <c r="BO568" s="30"/>
      <c r="BP568" s="30"/>
      <c r="BQ568" s="30"/>
      <c r="BR568" s="30"/>
      <c r="BS568" s="30"/>
      <c r="BT568" s="30"/>
      <c r="BU568" s="30"/>
      <c r="BV568" s="30"/>
      <c r="BW568" s="30"/>
      <c r="BX568" s="30"/>
      <c r="BY568" s="30"/>
      <c r="BZ568" s="30"/>
      <c r="CA568" s="30"/>
      <c r="CB568" s="36"/>
      <c r="CC568" s="36"/>
      <c r="CD568" s="36"/>
      <c r="CE568" s="36"/>
      <c r="CF568" s="36"/>
      <c r="CG568" s="36"/>
      <c r="CH568" s="36"/>
      <c r="CI568" s="36"/>
      <c r="CJ568" s="36"/>
      <c r="CK568" s="36"/>
      <c r="CL568" s="36"/>
    </row>
    <row r="569" spans="2:90" x14ac:dyDescent="0.65">
      <c r="B569" s="42"/>
      <c r="C569" s="36"/>
      <c r="D569" s="36"/>
      <c r="E569" s="36"/>
      <c r="F569" s="36"/>
      <c r="G569" s="36"/>
      <c r="H569" s="36"/>
      <c r="I569" s="36"/>
      <c r="J569" s="36"/>
      <c r="Z569" s="8"/>
      <c r="AF569" s="1"/>
      <c r="AG569" s="76"/>
      <c r="AH569" s="1"/>
      <c r="AI569" s="1"/>
      <c r="AJ569" s="36"/>
      <c r="AK569" s="36"/>
      <c r="AL569" s="1"/>
      <c r="AM569" s="1"/>
      <c r="AN569" s="1"/>
      <c r="AO569" s="1"/>
      <c r="AP569" s="36"/>
      <c r="AQ569" s="5"/>
      <c r="AR569" s="36"/>
      <c r="AS569" s="36"/>
      <c r="AT569" s="36"/>
      <c r="AU569" s="36"/>
      <c r="AV569" s="36"/>
      <c r="AW569" s="36"/>
      <c r="AX569" s="36"/>
      <c r="AY569" s="36"/>
      <c r="AZ569" s="36"/>
      <c r="BA569" s="36"/>
      <c r="BB569" s="36"/>
      <c r="BC569" s="36"/>
      <c r="BD569" s="36"/>
      <c r="BE569" s="36"/>
      <c r="BF569" s="36"/>
      <c r="BG569" s="36"/>
      <c r="BH569" s="36"/>
      <c r="BI569" s="36"/>
      <c r="BJ569" s="30"/>
      <c r="BK569" s="30"/>
      <c r="BL569" s="30"/>
      <c r="BM569" s="30"/>
      <c r="BN569" s="30"/>
      <c r="BO569" s="30"/>
      <c r="BP569" s="30"/>
      <c r="BQ569" s="30"/>
      <c r="BR569" s="30"/>
      <c r="BS569" s="30"/>
      <c r="BT569" s="30"/>
      <c r="BU569" s="30"/>
      <c r="BV569" s="30"/>
      <c r="BW569" s="30"/>
      <c r="BX569" s="30"/>
      <c r="BY569" s="30"/>
      <c r="BZ569" s="30"/>
      <c r="CA569" s="30"/>
      <c r="CB569" s="36"/>
      <c r="CC569" s="36"/>
      <c r="CD569" s="36"/>
      <c r="CE569" s="36"/>
      <c r="CF569" s="36"/>
      <c r="CG569" s="36"/>
      <c r="CH569" s="36"/>
      <c r="CI569" s="36"/>
      <c r="CJ569" s="36"/>
      <c r="CK569" s="36"/>
      <c r="CL569" s="36"/>
    </row>
    <row r="570" spans="2:90" x14ac:dyDescent="0.65">
      <c r="B570" s="42"/>
      <c r="C570" s="36"/>
      <c r="D570" s="36"/>
      <c r="E570" s="36"/>
      <c r="F570" s="36"/>
      <c r="G570" s="36"/>
      <c r="H570" s="36"/>
      <c r="I570" s="36"/>
      <c r="J570" s="36"/>
      <c r="Z570" s="8"/>
      <c r="AF570" s="1"/>
      <c r="AG570" s="76"/>
      <c r="AH570" s="1"/>
      <c r="AI570" s="1"/>
      <c r="AJ570" s="36"/>
      <c r="AK570" s="36"/>
      <c r="AL570" s="1"/>
      <c r="AM570" s="1"/>
      <c r="AN570" s="1"/>
      <c r="AO570" s="1"/>
      <c r="AP570" s="36"/>
      <c r="AQ570" s="5"/>
      <c r="AR570" s="36"/>
      <c r="AS570" s="36"/>
      <c r="AT570" s="36"/>
      <c r="AU570" s="36"/>
      <c r="AV570" s="36"/>
      <c r="AW570" s="36"/>
      <c r="AX570" s="36"/>
      <c r="AY570" s="36"/>
      <c r="AZ570" s="36"/>
      <c r="BA570" s="36"/>
      <c r="BB570" s="36"/>
      <c r="BC570" s="36"/>
      <c r="BD570" s="36"/>
      <c r="BE570" s="36"/>
      <c r="BF570" s="36"/>
      <c r="BG570" s="36"/>
      <c r="BH570" s="36"/>
      <c r="BI570" s="36"/>
      <c r="BJ570" s="30"/>
      <c r="BK570" s="30"/>
      <c r="BL570" s="30"/>
      <c r="BM570" s="30"/>
      <c r="BN570" s="30"/>
      <c r="BO570" s="30"/>
      <c r="BP570" s="30"/>
      <c r="BQ570" s="30"/>
      <c r="BR570" s="30"/>
      <c r="BS570" s="30"/>
      <c r="BT570" s="30"/>
      <c r="BU570" s="30"/>
      <c r="BV570" s="30"/>
      <c r="BW570" s="30"/>
      <c r="BX570" s="30"/>
      <c r="BY570" s="30"/>
      <c r="BZ570" s="30"/>
      <c r="CA570" s="30"/>
      <c r="CB570" s="36"/>
      <c r="CC570" s="36"/>
      <c r="CD570" s="36"/>
      <c r="CE570" s="36"/>
      <c r="CF570" s="36"/>
      <c r="CG570" s="36"/>
      <c r="CH570" s="36"/>
      <c r="CI570" s="36"/>
      <c r="CJ570" s="36"/>
      <c r="CK570" s="36"/>
      <c r="CL570" s="36"/>
    </row>
    <row r="571" spans="2:90" x14ac:dyDescent="0.65">
      <c r="B571" s="42"/>
      <c r="C571" s="36"/>
      <c r="D571" s="36"/>
      <c r="E571" s="36"/>
      <c r="F571" s="36"/>
      <c r="G571" s="36"/>
      <c r="H571" s="36"/>
      <c r="I571" s="36"/>
      <c r="J571" s="36"/>
      <c r="Z571" s="8"/>
      <c r="AF571" s="1"/>
      <c r="AG571" s="76"/>
      <c r="AH571" s="1"/>
      <c r="AI571" s="1"/>
      <c r="AJ571" s="36"/>
      <c r="AK571" s="36"/>
      <c r="AL571" s="1"/>
      <c r="AM571" s="1"/>
      <c r="AN571" s="1"/>
      <c r="AO571" s="1"/>
      <c r="AP571" s="36"/>
      <c r="AQ571" s="5"/>
      <c r="AR571" s="36"/>
      <c r="AS571" s="36"/>
      <c r="AT571" s="36"/>
      <c r="AU571" s="36"/>
      <c r="AV571" s="36"/>
      <c r="AW571" s="36"/>
      <c r="AX571" s="36"/>
      <c r="AY571" s="36"/>
      <c r="AZ571" s="36"/>
      <c r="BA571" s="36"/>
      <c r="BB571" s="36"/>
      <c r="BC571" s="36"/>
      <c r="BD571" s="36"/>
      <c r="BE571" s="36"/>
      <c r="BF571" s="36"/>
      <c r="BG571" s="36"/>
      <c r="BH571" s="36"/>
      <c r="BI571" s="36"/>
      <c r="BJ571" s="30"/>
      <c r="BK571" s="30"/>
      <c r="BL571" s="30"/>
      <c r="BM571" s="30"/>
      <c r="BN571" s="30"/>
      <c r="BO571" s="30"/>
      <c r="BP571" s="30"/>
      <c r="BQ571" s="30"/>
      <c r="BR571" s="30"/>
      <c r="BS571" s="30"/>
      <c r="BT571" s="30"/>
      <c r="BU571" s="30"/>
      <c r="BV571" s="30"/>
      <c r="BW571" s="30"/>
      <c r="BX571" s="30"/>
      <c r="BY571" s="30"/>
      <c r="BZ571" s="30"/>
      <c r="CA571" s="30"/>
      <c r="CB571" s="36"/>
      <c r="CC571" s="36"/>
      <c r="CD571" s="36"/>
      <c r="CE571" s="36"/>
      <c r="CF571" s="36"/>
      <c r="CG571" s="36"/>
      <c r="CH571" s="36"/>
      <c r="CI571" s="36"/>
      <c r="CJ571" s="36"/>
      <c r="CK571" s="36"/>
      <c r="CL571" s="36"/>
    </row>
    <row r="572" spans="2:90" x14ac:dyDescent="0.65">
      <c r="B572" s="42"/>
      <c r="C572" s="36"/>
      <c r="D572" s="36"/>
      <c r="E572" s="36"/>
      <c r="F572" s="36"/>
      <c r="G572" s="36"/>
      <c r="H572" s="36"/>
      <c r="I572" s="36"/>
      <c r="J572" s="36"/>
      <c r="Z572" s="8"/>
      <c r="AF572" s="1"/>
      <c r="AG572" s="76"/>
      <c r="AH572" s="1"/>
      <c r="AI572" s="1"/>
      <c r="AJ572" s="36"/>
      <c r="AK572" s="36"/>
      <c r="AL572" s="1"/>
      <c r="AM572" s="1"/>
      <c r="AN572" s="1"/>
      <c r="AO572" s="1"/>
      <c r="AP572" s="36"/>
      <c r="AQ572" s="5"/>
      <c r="AR572" s="36"/>
      <c r="AS572" s="36"/>
      <c r="AT572" s="36"/>
      <c r="AU572" s="36"/>
      <c r="AV572" s="36"/>
      <c r="AW572" s="36"/>
      <c r="AX572" s="36"/>
      <c r="AY572" s="36"/>
      <c r="AZ572" s="36"/>
      <c r="BA572" s="36"/>
      <c r="BB572" s="36"/>
      <c r="BC572" s="36"/>
      <c r="BD572" s="36"/>
      <c r="BE572" s="36"/>
      <c r="BF572" s="36"/>
      <c r="BG572" s="36"/>
      <c r="BH572" s="36"/>
      <c r="BI572" s="36"/>
      <c r="BJ572" s="30"/>
      <c r="BK572" s="30"/>
      <c r="BL572" s="30"/>
      <c r="BM572" s="30"/>
      <c r="BN572" s="30"/>
      <c r="BO572" s="30"/>
      <c r="BP572" s="30"/>
      <c r="BQ572" s="30"/>
      <c r="BR572" s="30"/>
      <c r="BS572" s="30"/>
      <c r="BT572" s="30"/>
      <c r="BU572" s="30"/>
      <c r="BV572" s="30"/>
      <c r="BW572" s="30"/>
      <c r="BX572" s="30"/>
      <c r="BY572" s="30"/>
      <c r="BZ572" s="30"/>
      <c r="CA572" s="30"/>
      <c r="CB572" s="36"/>
      <c r="CC572" s="36"/>
      <c r="CD572" s="36"/>
      <c r="CE572" s="36"/>
      <c r="CF572" s="36"/>
      <c r="CG572" s="36"/>
      <c r="CH572" s="36"/>
      <c r="CI572" s="36"/>
      <c r="CJ572" s="36"/>
      <c r="CK572" s="36"/>
      <c r="CL572" s="36"/>
    </row>
    <row r="573" spans="2:90" x14ac:dyDescent="0.65">
      <c r="B573" s="42"/>
      <c r="C573" s="36"/>
      <c r="D573" s="36"/>
      <c r="E573" s="36"/>
      <c r="F573" s="36"/>
      <c r="G573" s="36"/>
      <c r="H573" s="36"/>
      <c r="I573" s="36"/>
      <c r="J573" s="36"/>
      <c r="Z573" s="8"/>
      <c r="AF573" s="1"/>
      <c r="AG573" s="76"/>
      <c r="AH573" s="1"/>
      <c r="AI573" s="1"/>
      <c r="AJ573" s="36"/>
      <c r="AK573" s="36"/>
      <c r="AL573" s="1"/>
      <c r="AM573" s="1"/>
      <c r="AN573" s="1"/>
      <c r="AO573" s="1"/>
      <c r="AP573" s="36"/>
      <c r="AQ573" s="5"/>
      <c r="AR573" s="36"/>
      <c r="AS573" s="36"/>
      <c r="AT573" s="36"/>
      <c r="AU573" s="36"/>
      <c r="AV573" s="36"/>
      <c r="AW573" s="36"/>
      <c r="AX573" s="36"/>
      <c r="AY573" s="36"/>
      <c r="AZ573" s="36"/>
      <c r="BA573" s="36"/>
      <c r="BB573" s="36"/>
      <c r="BC573" s="36"/>
      <c r="BD573" s="36"/>
      <c r="BE573" s="36"/>
      <c r="BF573" s="36"/>
      <c r="BG573" s="36"/>
      <c r="BH573" s="36"/>
      <c r="BI573" s="36"/>
      <c r="BJ573" s="30"/>
      <c r="BK573" s="30"/>
      <c r="BL573" s="30"/>
      <c r="BM573" s="30"/>
      <c r="BN573" s="30"/>
      <c r="BO573" s="30"/>
      <c r="BP573" s="30"/>
      <c r="BQ573" s="30"/>
      <c r="BR573" s="30"/>
      <c r="BS573" s="30"/>
      <c r="BT573" s="30"/>
      <c r="BU573" s="30"/>
      <c r="BV573" s="30"/>
      <c r="BW573" s="30"/>
      <c r="BX573" s="30"/>
      <c r="BY573" s="30"/>
      <c r="BZ573" s="30"/>
      <c r="CA573" s="30"/>
      <c r="CB573" s="36"/>
      <c r="CC573" s="36"/>
      <c r="CD573" s="36"/>
      <c r="CE573" s="36"/>
      <c r="CF573" s="36"/>
      <c r="CG573" s="36"/>
      <c r="CH573" s="36"/>
      <c r="CI573" s="36"/>
      <c r="CJ573" s="36"/>
      <c r="CK573" s="36"/>
      <c r="CL573" s="36"/>
    </row>
    <row r="574" spans="2:90" x14ac:dyDescent="0.65">
      <c r="B574" s="42"/>
      <c r="C574" s="36"/>
      <c r="D574" s="36"/>
      <c r="E574" s="36"/>
      <c r="F574" s="36"/>
      <c r="G574" s="36"/>
      <c r="H574" s="36"/>
      <c r="I574" s="36"/>
      <c r="J574" s="36"/>
      <c r="Z574" s="8"/>
      <c r="AF574" s="1"/>
      <c r="AG574" s="76"/>
      <c r="AH574" s="1"/>
      <c r="AI574" s="1"/>
      <c r="AJ574" s="36"/>
      <c r="AK574" s="36"/>
      <c r="AL574" s="1"/>
      <c r="AM574" s="1"/>
      <c r="AN574" s="1"/>
      <c r="AO574" s="1"/>
      <c r="AP574" s="36"/>
      <c r="AQ574" s="5"/>
      <c r="AR574" s="36"/>
      <c r="AS574" s="36"/>
      <c r="AT574" s="36"/>
      <c r="AU574" s="36"/>
      <c r="AV574" s="36"/>
      <c r="AW574" s="36"/>
      <c r="AX574" s="36"/>
      <c r="AY574" s="36"/>
      <c r="AZ574" s="36"/>
      <c r="BA574" s="36"/>
      <c r="BB574" s="36"/>
      <c r="BC574" s="36"/>
      <c r="BD574" s="36"/>
      <c r="BE574" s="36"/>
      <c r="BF574" s="36"/>
      <c r="BG574" s="36"/>
      <c r="BH574" s="36"/>
      <c r="BI574" s="36"/>
      <c r="BJ574" s="30"/>
      <c r="BK574" s="30"/>
      <c r="BL574" s="30"/>
      <c r="BM574" s="30"/>
      <c r="BN574" s="30"/>
      <c r="BO574" s="30"/>
      <c r="BP574" s="30"/>
      <c r="BQ574" s="30"/>
      <c r="BR574" s="30"/>
      <c r="BS574" s="30"/>
      <c r="BT574" s="30"/>
      <c r="BU574" s="30"/>
      <c r="BV574" s="30"/>
      <c r="BW574" s="30"/>
      <c r="BX574" s="30"/>
      <c r="BY574" s="30"/>
      <c r="BZ574" s="30"/>
      <c r="CA574" s="30"/>
      <c r="CB574" s="36"/>
      <c r="CC574" s="36"/>
      <c r="CD574" s="36"/>
      <c r="CE574" s="36"/>
      <c r="CF574" s="36"/>
      <c r="CG574" s="36"/>
      <c r="CH574" s="36"/>
      <c r="CI574" s="36"/>
      <c r="CJ574" s="36"/>
      <c r="CK574" s="36"/>
      <c r="CL574" s="36"/>
    </row>
    <row r="575" spans="2:90" x14ac:dyDescent="0.65">
      <c r="B575" s="42"/>
      <c r="C575" s="36"/>
      <c r="D575" s="36"/>
      <c r="E575" s="36"/>
      <c r="F575" s="36"/>
      <c r="G575" s="36"/>
      <c r="H575" s="36"/>
      <c r="I575" s="36"/>
      <c r="J575" s="36"/>
      <c r="Z575" s="8"/>
      <c r="AF575" s="1"/>
      <c r="AG575" s="76"/>
      <c r="AH575" s="1"/>
      <c r="AI575" s="1"/>
      <c r="AJ575" s="36"/>
      <c r="AK575" s="36"/>
      <c r="AL575" s="1"/>
      <c r="AM575" s="1"/>
      <c r="AN575" s="1"/>
      <c r="AO575" s="1"/>
      <c r="AP575" s="36"/>
      <c r="AQ575" s="5"/>
      <c r="AR575" s="36"/>
      <c r="AS575" s="36"/>
      <c r="AT575" s="36"/>
      <c r="AU575" s="36"/>
      <c r="AV575" s="36"/>
      <c r="AW575" s="36"/>
      <c r="AX575" s="36"/>
      <c r="AY575" s="36"/>
      <c r="AZ575" s="36"/>
      <c r="BA575" s="36"/>
      <c r="BB575" s="36"/>
      <c r="BC575" s="36"/>
      <c r="BD575" s="36"/>
      <c r="BE575" s="36"/>
      <c r="BF575" s="36"/>
      <c r="BG575" s="36"/>
      <c r="BH575" s="36"/>
      <c r="BI575" s="36"/>
      <c r="BJ575" s="30"/>
      <c r="BK575" s="30"/>
      <c r="BL575" s="30"/>
      <c r="BM575" s="30"/>
      <c r="BN575" s="30"/>
      <c r="BO575" s="30"/>
      <c r="BP575" s="30"/>
      <c r="BQ575" s="30"/>
      <c r="BR575" s="30"/>
      <c r="BS575" s="30"/>
      <c r="BT575" s="30"/>
      <c r="BU575" s="30"/>
      <c r="BV575" s="30"/>
      <c r="BW575" s="30"/>
      <c r="BX575" s="30"/>
      <c r="BY575" s="30"/>
      <c r="BZ575" s="30"/>
      <c r="CA575" s="30"/>
      <c r="CB575" s="36"/>
      <c r="CC575" s="36"/>
      <c r="CD575" s="36"/>
      <c r="CE575" s="36"/>
      <c r="CF575" s="36"/>
      <c r="CG575" s="36"/>
      <c r="CH575" s="36"/>
      <c r="CI575" s="36"/>
      <c r="CJ575" s="36"/>
      <c r="CK575" s="36"/>
      <c r="CL575" s="36"/>
    </row>
    <row r="576" spans="2:90" x14ac:dyDescent="0.65">
      <c r="B576" s="42"/>
      <c r="C576" s="36"/>
      <c r="D576" s="36"/>
      <c r="E576" s="36"/>
      <c r="F576" s="36"/>
      <c r="G576" s="36"/>
      <c r="H576" s="36"/>
      <c r="I576" s="36"/>
      <c r="J576" s="36"/>
      <c r="Z576" s="8"/>
      <c r="AF576" s="1"/>
      <c r="AG576" s="76"/>
      <c r="AH576" s="1"/>
      <c r="AI576" s="1"/>
      <c r="AJ576" s="36"/>
      <c r="AK576" s="36"/>
      <c r="AL576" s="1"/>
      <c r="AM576" s="1"/>
      <c r="AN576" s="1"/>
      <c r="AO576" s="1"/>
      <c r="AP576" s="36"/>
      <c r="AQ576" s="5"/>
      <c r="AR576" s="36"/>
      <c r="AS576" s="36"/>
      <c r="AT576" s="36"/>
      <c r="AU576" s="36"/>
      <c r="AV576" s="36"/>
      <c r="AW576" s="36"/>
      <c r="AX576" s="36"/>
      <c r="AY576" s="36"/>
      <c r="AZ576" s="36"/>
      <c r="BA576" s="36"/>
      <c r="BB576" s="36"/>
      <c r="BC576" s="36"/>
      <c r="BD576" s="36"/>
      <c r="BE576" s="36"/>
      <c r="BF576" s="36"/>
      <c r="BG576" s="36"/>
      <c r="BH576" s="36"/>
      <c r="BI576" s="36"/>
      <c r="BJ576" s="30"/>
      <c r="BK576" s="30"/>
      <c r="BL576" s="30"/>
      <c r="BM576" s="30"/>
      <c r="BN576" s="30"/>
      <c r="BO576" s="30"/>
      <c r="BP576" s="30"/>
      <c r="BQ576" s="30"/>
      <c r="BR576" s="30"/>
      <c r="BS576" s="30"/>
      <c r="BT576" s="30"/>
      <c r="BU576" s="30"/>
      <c r="BV576" s="30"/>
      <c r="BW576" s="30"/>
      <c r="BX576" s="30"/>
      <c r="BY576" s="30"/>
      <c r="BZ576" s="30"/>
      <c r="CA576" s="30"/>
      <c r="CB576" s="36"/>
      <c r="CC576" s="36"/>
      <c r="CD576" s="36"/>
      <c r="CE576" s="36"/>
      <c r="CF576" s="36"/>
      <c r="CG576" s="36"/>
      <c r="CH576" s="36"/>
      <c r="CI576" s="36"/>
      <c r="CJ576" s="36"/>
      <c r="CK576" s="36"/>
      <c r="CL576" s="36"/>
    </row>
    <row r="577" spans="2:90" x14ac:dyDescent="0.65">
      <c r="B577" s="42"/>
      <c r="C577" s="36"/>
      <c r="D577" s="36"/>
      <c r="E577" s="36"/>
      <c r="F577" s="36"/>
      <c r="G577" s="36"/>
      <c r="H577" s="36"/>
      <c r="I577" s="36"/>
      <c r="J577" s="36"/>
      <c r="Z577" s="8"/>
      <c r="AF577" s="1"/>
      <c r="AG577" s="76"/>
      <c r="AH577" s="1"/>
      <c r="AI577" s="1"/>
      <c r="AJ577" s="36"/>
      <c r="AK577" s="36"/>
      <c r="AL577" s="1"/>
      <c r="AM577" s="1"/>
      <c r="AN577" s="1"/>
      <c r="AO577" s="1"/>
      <c r="AP577" s="36"/>
      <c r="AQ577" s="5"/>
      <c r="AR577" s="36"/>
      <c r="AS577" s="36"/>
      <c r="AT577" s="36"/>
      <c r="AU577" s="36"/>
      <c r="AV577" s="36"/>
      <c r="AW577" s="36"/>
      <c r="AX577" s="36"/>
      <c r="AY577" s="36"/>
      <c r="AZ577" s="36"/>
      <c r="BA577" s="36"/>
      <c r="BB577" s="36"/>
      <c r="BC577" s="36"/>
      <c r="BD577" s="36"/>
      <c r="BE577" s="36"/>
      <c r="BF577" s="36"/>
      <c r="BG577" s="36"/>
      <c r="BH577" s="36"/>
      <c r="BI577" s="36"/>
      <c r="BJ577" s="30"/>
      <c r="BK577" s="30"/>
      <c r="BL577" s="30"/>
      <c r="BM577" s="30"/>
      <c r="BN577" s="30"/>
      <c r="BO577" s="30"/>
      <c r="BP577" s="30"/>
      <c r="BQ577" s="30"/>
      <c r="BR577" s="30"/>
      <c r="BS577" s="30"/>
      <c r="BT577" s="30"/>
      <c r="BU577" s="30"/>
      <c r="BV577" s="30"/>
      <c r="BW577" s="30"/>
      <c r="BX577" s="30"/>
      <c r="BY577" s="30"/>
      <c r="BZ577" s="30"/>
      <c r="CA577" s="30"/>
      <c r="CB577" s="36"/>
      <c r="CC577" s="36"/>
      <c r="CD577" s="36"/>
      <c r="CE577" s="36"/>
      <c r="CF577" s="36"/>
      <c r="CG577" s="36"/>
      <c r="CH577" s="36"/>
      <c r="CI577" s="36"/>
      <c r="CJ577" s="36"/>
      <c r="CK577" s="36"/>
      <c r="CL577" s="36"/>
    </row>
    <row r="578" spans="2:90" x14ac:dyDescent="0.65">
      <c r="B578" s="42"/>
      <c r="C578" s="36"/>
      <c r="D578" s="36"/>
      <c r="E578" s="36"/>
      <c r="F578" s="36"/>
      <c r="G578" s="36"/>
      <c r="H578" s="36"/>
      <c r="I578" s="36"/>
      <c r="J578" s="36"/>
      <c r="Z578" s="8"/>
      <c r="AF578" s="1"/>
      <c r="AG578" s="76"/>
      <c r="AH578" s="1"/>
      <c r="AI578" s="1"/>
      <c r="AJ578" s="36"/>
      <c r="AK578" s="36"/>
      <c r="AL578" s="1"/>
      <c r="AM578" s="1"/>
      <c r="AN578" s="1"/>
      <c r="AO578" s="1"/>
      <c r="AP578" s="36"/>
      <c r="AQ578" s="5"/>
      <c r="AR578" s="36"/>
      <c r="AS578" s="36"/>
      <c r="AT578" s="36"/>
      <c r="AU578" s="36"/>
      <c r="AV578" s="36"/>
      <c r="AW578" s="36"/>
      <c r="AX578" s="36"/>
      <c r="AY578" s="36"/>
      <c r="AZ578" s="36"/>
      <c r="BA578" s="36"/>
      <c r="BB578" s="36"/>
      <c r="BC578" s="36"/>
      <c r="BD578" s="36"/>
      <c r="BE578" s="36"/>
      <c r="BF578" s="36"/>
      <c r="BG578" s="36"/>
      <c r="BH578" s="36"/>
      <c r="BI578" s="36"/>
      <c r="BJ578" s="30"/>
      <c r="BK578" s="30"/>
      <c r="BL578" s="30"/>
      <c r="BM578" s="30"/>
      <c r="BN578" s="30"/>
      <c r="BO578" s="30"/>
      <c r="BP578" s="30"/>
      <c r="BQ578" s="30"/>
      <c r="BR578" s="30"/>
      <c r="BS578" s="30"/>
      <c r="BT578" s="30"/>
      <c r="BU578" s="30"/>
      <c r="BV578" s="30"/>
      <c r="BW578" s="30"/>
      <c r="BX578" s="30"/>
      <c r="BY578" s="30"/>
      <c r="BZ578" s="30"/>
      <c r="CA578" s="30"/>
      <c r="CB578" s="36"/>
      <c r="CC578" s="36"/>
      <c r="CD578" s="36"/>
      <c r="CE578" s="36"/>
      <c r="CF578" s="36"/>
      <c r="CG578" s="36"/>
      <c r="CH578" s="36"/>
      <c r="CI578" s="36"/>
      <c r="CJ578" s="36"/>
      <c r="CK578" s="36"/>
      <c r="CL578" s="36"/>
    </row>
    <row r="579" spans="2:90" x14ac:dyDescent="0.65">
      <c r="B579" s="42"/>
      <c r="C579" s="36"/>
      <c r="D579" s="36"/>
      <c r="E579" s="36"/>
      <c r="F579" s="36"/>
      <c r="G579" s="36"/>
      <c r="H579" s="36"/>
      <c r="I579" s="36"/>
      <c r="J579" s="36"/>
      <c r="Z579" s="8"/>
      <c r="AF579" s="1"/>
      <c r="AG579" s="76"/>
      <c r="AH579" s="1"/>
      <c r="AI579" s="1"/>
      <c r="AJ579" s="36"/>
      <c r="AK579" s="36"/>
      <c r="AL579" s="1"/>
      <c r="AM579" s="1"/>
      <c r="AN579" s="1"/>
      <c r="AO579" s="1"/>
      <c r="AP579" s="36"/>
      <c r="AQ579" s="5"/>
      <c r="AR579" s="36"/>
      <c r="AS579" s="36"/>
      <c r="AT579" s="36"/>
      <c r="AU579" s="36"/>
      <c r="AV579" s="36"/>
      <c r="AW579" s="36"/>
      <c r="AX579" s="36"/>
      <c r="AY579" s="36"/>
      <c r="AZ579" s="36"/>
      <c r="BA579" s="36"/>
      <c r="BB579" s="36"/>
      <c r="BC579" s="36"/>
      <c r="BD579" s="36"/>
      <c r="BE579" s="36"/>
      <c r="BF579" s="36"/>
      <c r="BG579" s="36"/>
      <c r="BH579" s="36"/>
      <c r="BI579" s="36"/>
      <c r="BJ579" s="30"/>
      <c r="BK579" s="30"/>
      <c r="BL579" s="30"/>
      <c r="BM579" s="30"/>
      <c r="BN579" s="30"/>
      <c r="BO579" s="30"/>
      <c r="BP579" s="30"/>
      <c r="BQ579" s="30"/>
      <c r="BR579" s="30"/>
      <c r="BS579" s="30"/>
      <c r="BT579" s="30"/>
      <c r="BU579" s="30"/>
      <c r="BV579" s="30"/>
      <c r="BW579" s="30"/>
      <c r="BX579" s="30"/>
      <c r="BY579" s="30"/>
      <c r="BZ579" s="30"/>
      <c r="CA579" s="30"/>
      <c r="CB579" s="36"/>
      <c r="CC579" s="36"/>
      <c r="CD579" s="36"/>
      <c r="CE579" s="36"/>
      <c r="CF579" s="36"/>
      <c r="CG579" s="36"/>
      <c r="CH579" s="36"/>
      <c r="CI579" s="36"/>
      <c r="CJ579" s="36"/>
      <c r="CK579" s="36"/>
      <c r="CL579" s="36"/>
    </row>
    <row r="580" spans="2:90" x14ac:dyDescent="0.65">
      <c r="B580" s="42"/>
      <c r="C580" s="36"/>
      <c r="D580" s="36"/>
      <c r="E580" s="36"/>
      <c r="F580" s="36"/>
      <c r="G580" s="36"/>
      <c r="H580" s="36"/>
      <c r="I580" s="36"/>
      <c r="J580" s="36"/>
      <c r="Z580" s="8"/>
      <c r="AF580" s="1"/>
      <c r="AG580" s="76"/>
      <c r="AH580" s="1"/>
      <c r="AI580" s="1"/>
      <c r="AJ580" s="36"/>
      <c r="AK580" s="36"/>
      <c r="AL580" s="1"/>
      <c r="AM580" s="1"/>
      <c r="AN580" s="1"/>
      <c r="AO580" s="1"/>
      <c r="AP580" s="36"/>
      <c r="AQ580" s="5"/>
      <c r="AR580" s="36"/>
      <c r="AS580" s="36"/>
      <c r="AT580" s="36"/>
      <c r="AU580" s="36"/>
      <c r="AV580" s="36"/>
      <c r="AW580" s="36"/>
      <c r="AX580" s="36"/>
      <c r="AY580" s="36"/>
      <c r="AZ580" s="36"/>
      <c r="BA580" s="36"/>
      <c r="BB580" s="36"/>
      <c r="BC580" s="36"/>
      <c r="BD580" s="36"/>
      <c r="BE580" s="36"/>
      <c r="BF580" s="36"/>
      <c r="BG580" s="36"/>
      <c r="BH580" s="36"/>
      <c r="BI580" s="36"/>
      <c r="BJ580" s="30"/>
      <c r="BK580" s="30"/>
      <c r="BL580" s="30"/>
      <c r="BM580" s="30"/>
      <c r="BN580" s="30"/>
      <c r="BO580" s="30"/>
      <c r="BP580" s="30"/>
      <c r="BQ580" s="30"/>
      <c r="BR580" s="30"/>
      <c r="BS580" s="30"/>
      <c r="BT580" s="30"/>
      <c r="BU580" s="30"/>
      <c r="BV580" s="30"/>
      <c r="BW580" s="30"/>
      <c r="BX580" s="30"/>
      <c r="BY580" s="30"/>
      <c r="BZ580" s="30"/>
      <c r="CA580" s="30"/>
      <c r="CB580" s="36"/>
      <c r="CC580" s="36"/>
      <c r="CD580" s="36"/>
      <c r="CE580" s="36"/>
      <c r="CF580" s="36"/>
      <c r="CG580" s="36"/>
      <c r="CH580" s="36"/>
      <c r="CI580" s="36"/>
      <c r="CJ580" s="36"/>
      <c r="CK580" s="36"/>
      <c r="CL580" s="36"/>
    </row>
    <row r="581" spans="2:90" x14ac:dyDescent="0.65">
      <c r="B581" s="42"/>
      <c r="C581" s="36"/>
      <c r="D581" s="36"/>
      <c r="E581" s="36"/>
      <c r="F581" s="36"/>
      <c r="G581" s="36"/>
      <c r="H581" s="36"/>
      <c r="I581" s="36"/>
      <c r="J581" s="36"/>
      <c r="Z581" s="8"/>
      <c r="AF581" s="1"/>
      <c r="AG581" s="76"/>
      <c r="AH581" s="1"/>
      <c r="AI581" s="1"/>
      <c r="AJ581" s="36"/>
      <c r="AK581" s="36"/>
      <c r="AL581" s="1"/>
      <c r="AM581" s="1"/>
      <c r="AN581" s="1"/>
      <c r="AO581" s="1"/>
      <c r="AP581" s="36"/>
      <c r="AQ581" s="5"/>
      <c r="AR581" s="36"/>
      <c r="AS581" s="36"/>
      <c r="AT581" s="36"/>
      <c r="AU581" s="36"/>
      <c r="AV581" s="36"/>
      <c r="AW581" s="36"/>
      <c r="AX581" s="36"/>
      <c r="AY581" s="36"/>
      <c r="AZ581" s="36"/>
      <c r="BA581" s="36"/>
      <c r="BB581" s="36"/>
      <c r="BC581" s="36"/>
      <c r="BD581" s="36"/>
      <c r="BE581" s="36"/>
      <c r="BF581" s="36"/>
      <c r="BG581" s="36"/>
      <c r="BH581" s="36"/>
      <c r="BI581" s="36"/>
      <c r="BJ581" s="30"/>
      <c r="BK581" s="30"/>
      <c r="BL581" s="30"/>
      <c r="BM581" s="30"/>
      <c r="BN581" s="30"/>
      <c r="BO581" s="30"/>
      <c r="BP581" s="30"/>
      <c r="BQ581" s="30"/>
      <c r="BR581" s="30"/>
      <c r="BS581" s="30"/>
      <c r="BT581" s="30"/>
      <c r="BU581" s="30"/>
      <c r="BV581" s="30"/>
      <c r="BW581" s="30"/>
      <c r="BX581" s="30"/>
      <c r="BY581" s="30"/>
      <c r="BZ581" s="30"/>
      <c r="CA581" s="30"/>
      <c r="CB581" s="36"/>
      <c r="CC581" s="36"/>
      <c r="CD581" s="36"/>
      <c r="CE581" s="36"/>
      <c r="CF581" s="36"/>
      <c r="CG581" s="36"/>
      <c r="CH581" s="36"/>
      <c r="CI581" s="36"/>
      <c r="CJ581" s="36"/>
      <c r="CK581" s="36"/>
      <c r="CL581" s="36"/>
    </row>
    <row r="582" spans="2:90" x14ac:dyDescent="0.65">
      <c r="B582" s="42"/>
      <c r="C582" s="36"/>
      <c r="D582" s="36"/>
      <c r="E582" s="36"/>
      <c r="F582" s="36"/>
      <c r="G582" s="36"/>
      <c r="H582" s="36"/>
      <c r="I582" s="36"/>
      <c r="J582" s="36"/>
      <c r="Z582" s="8"/>
      <c r="AF582" s="1"/>
      <c r="AG582" s="76"/>
      <c r="AH582" s="1"/>
      <c r="AI582" s="1"/>
      <c r="AJ582" s="36"/>
      <c r="AK582" s="36"/>
      <c r="AL582" s="1"/>
      <c r="AM582" s="1"/>
      <c r="AN582" s="1"/>
      <c r="AO582" s="1"/>
      <c r="AP582" s="36"/>
      <c r="AQ582" s="5"/>
      <c r="AR582" s="36"/>
      <c r="AS582" s="36"/>
      <c r="AT582" s="36"/>
      <c r="AU582" s="36"/>
      <c r="AV582" s="36"/>
      <c r="AW582" s="36"/>
      <c r="AX582" s="36"/>
      <c r="AY582" s="36"/>
      <c r="AZ582" s="36"/>
      <c r="BA582" s="36"/>
      <c r="BB582" s="36"/>
      <c r="BC582" s="36"/>
      <c r="BD582" s="36"/>
      <c r="BE582" s="36"/>
      <c r="BF582" s="36"/>
      <c r="BG582" s="36"/>
      <c r="BH582" s="36"/>
      <c r="BI582" s="36"/>
      <c r="BJ582" s="30"/>
      <c r="BK582" s="30"/>
      <c r="BL582" s="30"/>
      <c r="BM582" s="30"/>
      <c r="BN582" s="30"/>
      <c r="BO582" s="30"/>
      <c r="BP582" s="30"/>
      <c r="BQ582" s="30"/>
      <c r="BR582" s="30"/>
      <c r="BS582" s="30"/>
      <c r="BT582" s="30"/>
      <c r="BU582" s="30"/>
      <c r="BV582" s="30"/>
      <c r="BW582" s="30"/>
      <c r="BX582" s="30"/>
      <c r="BY582" s="30"/>
      <c r="BZ582" s="30"/>
      <c r="CA582" s="30"/>
      <c r="CB582" s="36"/>
      <c r="CC582" s="36"/>
      <c r="CD582" s="36"/>
      <c r="CE582" s="36"/>
      <c r="CF582" s="36"/>
      <c r="CG582" s="36"/>
      <c r="CH582" s="36"/>
      <c r="CI582" s="36"/>
      <c r="CJ582" s="36"/>
      <c r="CK582" s="36"/>
      <c r="CL582" s="36"/>
    </row>
    <row r="583" spans="2:90" x14ac:dyDescent="0.65">
      <c r="B583" s="42"/>
      <c r="C583" s="36"/>
      <c r="D583" s="36"/>
      <c r="E583" s="36"/>
      <c r="F583" s="36"/>
      <c r="G583" s="36"/>
      <c r="H583" s="36"/>
      <c r="I583" s="36"/>
      <c r="J583" s="36"/>
      <c r="Z583" s="8"/>
      <c r="AF583" s="1"/>
      <c r="AG583" s="76"/>
      <c r="AH583" s="1"/>
      <c r="AI583" s="1"/>
      <c r="AJ583" s="36"/>
      <c r="AK583" s="36"/>
      <c r="AL583" s="1"/>
      <c r="AM583" s="1"/>
      <c r="AN583" s="1"/>
      <c r="AO583" s="1"/>
      <c r="AP583" s="36"/>
      <c r="AQ583" s="5"/>
      <c r="AR583" s="36"/>
      <c r="AS583" s="36"/>
      <c r="AT583" s="36"/>
      <c r="AU583" s="36"/>
      <c r="AV583" s="36"/>
      <c r="AW583" s="36"/>
      <c r="AX583" s="36"/>
      <c r="AY583" s="36"/>
      <c r="AZ583" s="36"/>
      <c r="BA583" s="36"/>
      <c r="BB583" s="36"/>
      <c r="BC583" s="36"/>
      <c r="BD583" s="36"/>
      <c r="BE583" s="36"/>
      <c r="BF583" s="36"/>
      <c r="BG583" s="36"/>
      <c r="BH583" s="36"/>
      <c r="BI583" s="36"/>
      <c r="BJ583" s="30"/>
      <c r="BK583" s="30"/>
      <c r="BL583" s="30"/>
      <c r="BM583" s="30"/>
      <c r="BN583" s="30"/>
      <c r="BO583" s="30"/>
      <c r="BP583" s="30"/>
      <c r="BQ583" s="30"/>
      <c r="BR583" s="30"/>
      <c r="BS583" s="30"/>
      <c r="BT583" s="30"/>
      <c r="BU583" s="30"/>
      <c r="BV583" s="30"/>
      <c r="BW583" s="30"/>
      <c r="BX583" s="30"/>
      <c r="BY583" s="30"/>
      <c r="BZ583" s="30"/>
      <c r="CA583" s="30"/>
      <c r="CB583" s="36"/>
      <c r="CC583" s="36"/>
      <c r="CD583" s="36"/>
      <c r="CE583" s="36"/>
      <c r="CF583" s="36"/>
      <c r="CG583" s="36"/>
      <c r="CH583" s="36"/>
      <c r="CI583" s="36"/>
      <c r="CJ583" s="36"/>
      <c r="CK583" s="36"/>
      <c r="CL583" s="36"/>
    </row>
    <row r="584" spans="2:90" x14ac:dyDescent="0.65">
      <c r="B584" s="42"/>
      <c r="C584" s="36"/>
      <c r="D584" s="36"/>
      <c r="E584" s="36"/>
      <c r="F584" s="36"/>
      <c r="G584" s="36"/>
      <c r="H584" s="36"/>
      <c r="I584" s="36"/>
      <c r="J584" s="36"/>
      <c r="Z584" s="8"/>
      <c r="AF584" s="1"/>
      <c r="AG584" s="76"/>
      <c r="AH584" s="1"/>
      <c r="AI584" s="1"/>
      <c r="AJ584" s="36"/>
      <c r="AK584" s="36"/>
      <c r="AL584" s="1"/>
      <c r="AM584" s="1"/>
      <c r="AN584" s="1"/>
      <c r="AO584" s="1"/>
      <c r="AP584" s="36"/>
      <c r="AQ584" s="5"/>
      <c r="AR584" s="36"/>
      <c r="AS584" s="36"/>
      <c r="AT584" s="36"/>
      <c r="AU584" s="36"/>
      <c r="AV584" s="36"/>
      <c r="AW584" s="36"/>
      <c r="AX584" s="36"/>
      <c r="AY584" s="36"/>
      <c r="AZ584" s="36"/>
      <c r="BA584" s="36"/>
      <c r="BB584" s="36"/>
      <c r="BC584" s="36"/>
      <c r="BD584" s="36"/>
      <c r="BE584" s="36"/>
      <c r="BF584" s="36"/>
      <c r="BG584" s="36"/>
      <c r="BH584" s="36"/>
      <c r="BI584" s="36"/>
      <c r="BJ584" s="30"/>
      <c r="BK584" s="30"/>
      <c r="BL584" s="30"/>
      <c r="BM584" s="30"/>
      <c r="BN584" s="30"/>
      <c r="BO584" s="30"/>
      <c r="BP584" s="30"/>
      <c r="BQ584" s="30"/>
      <c r="BR584" s="30"/>
      <c r="BS584" s="30"/>
      <c r="BT584" s="30"/>
      <c r="BU584" s="30"/>
      <c r="BV584" s="30"/>
      <c r="BW584" s="30"/>
      <c r="BX584" s="30"/>
      <c r="BY584" s="30"/>
      <c r="BZ584" s="30"/>
      <c r="CA584" s="30"/>
      <c r="CB584" s="36"/>
      <c r="CC584" s="36"/>
      <c r="CD584" s="36"/>
      <c r="CE584" s="36"/>
      <c r="CF584" s="36"/>
      <c r="CG584" s="36"/>
      <c r="CH584" s="36"/>
      <c r="CI584" s="36"/>
      <c r="CJ584" s="36"/>
      <c r="CK584" s="36"/>
      <c r="CL584" s="36"/>
    </row>
    <row r="585" spans="2:90" x14ac:dyDescent="0.65">
      <c r="B585" s="42"/>
      <c r="C585" s="36"/>
      <c r="D585" s="36"/>
      <c r="E585" s="36"/>
      <c r="F585" s="36"/>
      <c r="G585" s="36"/>
      <c r="H585" s="36"/>
      <c r="I585" s="36"/>
      <c r="J585" s="36"/>
      <c r="Z585" s="8"/>
      <c r="AF585" s="1"/>
      <c r="AG585" s="76"/>
      <c r="AH585" s="1"/>
      <c r="AI585" s="1"/>
      <c r="AJ585" s="36"/>
      <c r="AK585" s="36"/>
      <c r="AL585" s="1"/>
      <c r="AM585" s="1"/>
      <c r="AN585" s="1"/>
      <c r="AO585" s="1"/>
      <c r="AP585" s="36"/>
      <c r="AQ585" s="5"/>
      <c r="AR585" s="36"/>
      <c r="AS585" s="36"/>
      <c r="AT585" s="36"/>
      <c r="AU585" s="36"/>
      <c r="AV585" s="36"/>
      <c r="AW585" s="36"/>
      <c r="AX585" s="36"/>
      <c r="AY585" s="36"/>
      <c r="AZ585" s="36"/>
      <c r="BA585" s="36"/>
      <c r="BB585" s="36"/>
      <c r="BC585" s="36"/>
      <c r="BD585" s="36"/>
      <c r="BE585" s="36"/>
      <c r="BF585" s="36"/>
      <c r="BG585" s="36"/>
      <c r="BH585" s="36"/>
      <c r="BI585" s="36"/>
      <c r="BJ585" s="30"/>
      <c r="BK585" s="30"/>
      <c r="BL585" s="30"/>
      <c r="BM585" s="30"/>
      <c r="BN585" s="30"/>
      <c r="BO585" s="30"/>
      <c r="BP585" s="30"/>
      <c r="BQ585" s="30"/>
      <c r="BR585" s="30"/>
      <c r="BS585" s="30"/>
      <c r="BT585" s="30"/>
      <c r="BU585" s="30"/>
      <c r="BV585" s="30"/>
      <c r="BW585" s="30"/>
      <c r="BX585" s="30"/>
      <c r="BY585" s="30"/>
      <c r="BZ585" s="30"/>
      <c r="CA585" s="30"/>
      <c r="CB585" s="36"/>
      <c r="CC585" s="36"/>
      <c r="CD585" s="36"/>
      <c r="CE585" s="36"/>
      <c r="CF585" s="36"/>
      <c r="CG585" s="36"/>
      <c r="CH585" s="36"/>
      <c r="CI585" s="36"/>
      <c r="CJ585" s="36"/>
      <c r="CK585" s="36"/>
      <c r="CL585" s="36"/>
    </row>
    <row r="586" spans="2:90" x14ac:dyDescent="0.65">
      <c r="B586" s="42"/>
      <c r="C586" s="36"/>
      <c r="D586" s="36"/>
      <c r="E586" s="36"/>
      <c r="F586" s="36"/>
      <c r="G586" s="36"/>
      <c r="H586" s="36"/>
      <c r="I586" s="36"/>
      <c r="J586" s="36"/>
      <c r="Z586" s="8"/>
      <c r="AF586" s="1"/>
      <c r="AG586" s="76"/>
      <c r="AH586" s="1"/>
      <c r="AI586" s="1"/>
      <c r="AJ586" s="36"/>
      <c r="AK586" s="36"/>
      <c r="AL586" s="1"/>
      <c r="AM586" s="1"/>
      <c r="AN586" s="1"/>
      <c r="AO586" s="1"/>
      <c r="AP586" s="36"/>
      <c r="AQ586" s="5"/>
      <c r="AR586" s="36"/>
      <c r="AS586" s="36"/>
      <c r="AT586" s="36"/>
      <c r="AU586" s="36"/>
      <c r="AV586" s="36"/>
      <c r="AW586" s="36"/>
      <c r="AX586" s="36"/>
      <c r="AY586" s="36"/>
      <c r="AZ586" s="36"/>
      <c r="BA586" s="36"/>
      <c r="BB586" s="36"/>
      <c r="BC586" s="36"/>
      <c r="BD586" s="36"/>
      <c r="BE586" s="36"/>
      <c r="BF586" s="36"/>
      <c r="BG586" s="36"/>
      <c r="BH586" s="36"/>
      <c r="BI586" s="36"/>
      <c r="BJ586" s="30"/>
      <c r="BK586" s="30"/>
      <c r="BL586" s="30"/>
      <c r="BM586" s="30"/>
      <c r="BN586" s="30"/>
      <c r="BO586" s="30"/>
      <c r="BP586" s="30"/>
      <c r="BQ586" s="30"/>
      <c r="BR586" s="30"/>
      <c r="BS586" s="30"/>
      <c r="BT586" s="30"/>
      <c r="BU586" s="30"/>
      <c r="BV586" s="30"/>
      <c r="BW586" s="30"/>
      <c r="BX586" s="30"/>
      <c r="BY586" s="30"/>
      <c r="BZ586" s="30"/>
      <c r="CA586" s="30"/>
      <c r="CB586" s="36"/>
      <c r="CC586" s="36"/>
      <c r="CD586" s="36"/>
      <c r="CE586" s="36"/>
      <c r="CF586" s="36"/>
      <c r="CG586" s="36"/>
      <c r="CH586" s="36"/>
      <c r="CI586" s="36"/>
      <c r="CJ586" s="36"/>
      <c r="CK586" s="36"/>
      <c r="CL586" s="36"/>
    </row>
    <row r="587" spans="2:90" x14ac:dyDescent="0.65">
      <c r="B587" s="42"/>
      <c r="C587" s="36"/>
      <c r="D587" s="36"/>
      <c r="E587" s="36"/>
      <c r="F587" s="36"/>
      <c r="G587" s="36"/>
      <c r="H587" s="36"/>
      <c r="I587" s="36"/>
      <c r="J587" s="36"/>
      <c r="Z587" s="8"/>
      <c r="AF587" s="1"/>
      <c r="AG587" s="76"/>
      <c r="AH587" s="1"/>
      <c r="AI587" s="1"/>
      <c r="AJ587" s="36"/>
      <c r="AK587" s="36"/>
      <c r="AL587" s="1"/>
      <c r="AM587" s="1"/>
      <c r="AN587" s="1"/>
      <c r="AO587" s="1"/>
      <c r="AP587" s="36"/>
      <c r="AQ587" s="5"/>
      <c r="AR587" s="36"/>
      <c r="AS587" s="36"/>
      <c r="AT587" s="36"/>
      <c r="AU587" s="36"/>
      <c r="AV587" s="36"/>
      <c r="AW587" s="36"/>
      <c r="AX587" s="36"/>
      <c r="AY587" s="36"/>
      <c r="AZ587" s="36"/>
      <c r="BA587" s="36"/>
      <c r="BB587" s="36"/>
      <c r="BC587" s="36"/>
      <c r="BD587" s="36"/>
      <c r="BE587" s="36"/>
      <c r="BF587" s="36"/>
      <c r="BG587" s="36"/>
      <c r="BH587" s="36"/>
      <c r="BI587" s="36"/>
      <c r="BJ587" s="30"/>
      <c r="BK587" s="30"/>
      <c r="BL587" s="30"/>
      <c r="BM587" s="30"/>
      <c r="BN587" s="30"/>
      <c r="BO587" s="30"/>
      <c r="BP587" s="30"/>
      <c r="BQ587" s="30"/>
      <c r="BR587" s="30"/>
      <c r="BS587" s="30"/>
      <c r="BT587" s="30"/>
      <c r="BU587" s="30"/>
      <c r="BV587" s="30"/>
      <c r="BW587" s="30"/>
      <c r="BX587" s="30"/>
      <c r="BY587" s="30"/>
      <c r="BZ587" s="30"/>
      <c r="CA587" s="30"/>
      <c r="CB587" s="36"/>
      <c r="CC587" s="36"/>
      <c r="CD587" s="36"/>
      <c r="CE587" s="36"/>
      <c r="CF587" s="36"/>
      <c r="CG587" s="36"/>
      <c r="CH587" s="36"/>
      <c r="CI587" s="36"/>
      <c r="CJ587" s="36"/>
      <c r="CK587" s="36"/>
      <c r="CL587" s="36"/>
    </row>
    <row r="588" spans="2:90" x14ac:dyDescent="0.65">
      <c r="B588" s="42"/>
      <c r="C588" s="36"/>
      <c r="D588" s="36"/>
      <c r="E588" s="36"/>
      <c r="F588" s="36"/>
      <c r="G588" s="36"/>
      <c r="H588" s="36"/>
      <c r="I588" s="36"/>
      <c r="J588" s="36"/>
      <c r="Z588" s="8"/>
      <c r="AF588" s="1"/>
      <c r="AG588" s="76"/>
      <c r="AH588" s="1"/>
      <c r="AI588" s="1"/>
      <c r="AJ588" s="36"/>
      <c r="AK588" s="36"/>
      <c r="AL588" s="1"/>
      <c r="AM588" s="1"/>
      <c r="AN588" s="1"/>
      <c r="AO588" s="1"/>
      <c r="AP588" s="36"/>
      <c r="AQ588" s="5"/>
      <c r="AR588" s="36"/>
      <c r="AS588" s="36"/>
      <c r="AT588" s="36"/>
      <c r="AU588" s="36"/>
      <c r="AV588" s="36"/>
      <c r="AW588" s="36"/>
      <c r="AX588" s="36"/>
      <c r="AY588" s="36"/>
      <c r="AZ588" s="36"/>
      <c r="BA588" s="36"/>
      <c r="BB588" s="36"/>
      <c r="BC588" s="36"/>
      <c r="BD588" s="36"/>
      <c r="BE588" s="36"/>
      <c r="BF588" s="36"/>
      <c r="BG588" s="36"/>
      <c r="BH588" s="36"/>
      <c r="BI588" s="36"/>
      <c r="BJ588" s="30"/>
      <c r="BK588" s="30"/>
      <c r="BL588" s="30"/>
      <c r="BM588" s="30"/>
      <c r="BN588" s="30"/>
      <c r="BO588" s="30"/>
      <c r="BP588" s="30"/>
      <c r="BQ588" s="30"/>
      <c r="BR588" s="30"/>
      <c r="BS588" s="30"/>
      <c r="BT588" s="30"/>
      <c r="BU588" s="30"/>
      <c r="BV588" s="30"/>
      <c r="BW588" s="30"/>
      <c r="BX588" s="30"/>
      <c r="BY588" s="30"/>
      <c r="BZ588" s="30"/>
      <c r="CA588" s="30"/>
      <c r="CB588" s="36"/>
      <c r="CC588" s="36"/>
      <c r="CD588" s="36"/>
      <c r="CE588" s="36"/>
      <c r="CF588" s="36"/>
      <c r="CG588" s="36"/>
      <c r="CH588" s="36"/>
      <c r="CI588" s="36"/>
      <c r="CJ588" s="36"/>
      <c r="CK588" s="36"/>
      <c r="CL588" s="36"/>
    </row>
    <row r="589" spans="2:90" x14ac:dyDescent="0.65">
      <c r="B589" s="42"/>
      <c r="C589" s="36"/>
      <c r="D589" s="36"/>
      <c r="E589" s="36"/>
      <c r="F589" s="36"/>
      <c r="G589" s="36"/>
      <c r="H589" s="36"/>
      <c r="I589" s="36"/>
      <c r="J589" s="36"/>
      <c r="Z589" s="8"/>
      <c r="AF589" s="1"/>
      <c r="AG589" s="76"/>
      <c r="AH589" s="1"/>
      <c r="AI589" s="1"/>
      <c r="AJ589" s="36"/>
      <c r="AK589" s="36"/>
      <c r="AL589" s="1"/>
      <c r="AM589" s="1"/>
      <c r="AN589" s="1"/>
      <c r="AO589" s="1"/>
      <c r="AP589" s="36"/>
      <c r="AQ589" s="5"/>
      <c r="AR589" s="36"/>
      <c r="AS589" s="36"/>
      <c r="AT589" s="36"/>
      <c r="AU589" s="36"/>
      <c r="AV589" s="36"/>
      <c r="AW589" s="36"/>
      <c r="AX589" s="36"/>
      <c r="AY589" s="36"/>
      <c r="AZ589" s="36"/>
      <c r="BA589" s="36"/>
      <c r="BB589" s="36"/>
      <c r="BC589" s="36"/>
      <c r="BD589" s="36"/>
      <c r="BE589" s="36"/>
      <c r="BF589" s="36"/>
      <c r="BG589" s="36"/>
      <c r="BH589" s="36"/>
      <c r="BI589" s="36"/>
      <c r="BJ589" s="30"/>
      <c r="BK589" s="30"/>
      <c r="BL589" s="30"/>
      <c r="BM589" s="30"/>
      <c r="BN589" s="30"/>
      <c r="BO589" s="30"/>
      <c r="BP589" s="30"/>
      <c r="BQ589" s="30"/>
      <c r="BR589" s="30"/>
      <c r="BS589" s="30"/>
      <c r="BT589" s="30"/>
      <c r="BU589" s="30"/>
      <c r="BV589" s="30"/>
      <c r="BW589" s="30"/>
      <c r="BX589" s="30"/>
      <c r="BY589" s="30"/>
      <c r="BZ589" s="30"/>
      <c r="CA589" s="30"/>
      <c r="CB589" s="36"/>
      <c r="CC589" s="36"/>
      <c r="CD589" s="36"/>
      <c r="CE589" s="36"/>
      <c r="CF589" s="36"/>
      <c r="CG589" s="36"/>
      <c r="CH589" s="36"/>
      <c r="CI589" s="36"/>
      <c r="CJ589" s="36"/>
      <c r="CK589" s="36"/>
      <c r="CL589" s="36"/>
    </row>
    <row r="590" spans="2:90" x14ac:dyDescent="0.65">
      <c r="B590" s="42"/>
      <c r="C590" s="36"/>
      <c r="D590" s="36"/>
      <c r="E590" s="36"/>
      <c r="F590" s="36"/>
      <c r="G590" s="36"/>
      <c r="H590" s="36"/>
      <c r="I590" s="36"/>
      <c r="J590" s="36"/>
      <c r="Z590" s="8"/>
      <c r="AF590" s="1"/>
      <c r="AG590" s="76"/>
      <c r="AH590" s="1"/>
      <c r="AI590" s="1"/>
      <c r="AJ590" s="36"/>
      <c r="AK590" s="36"/>
      <c r="AL590" s="1"/>
      <c r="AM590" s="1"/>
      <c r="AN590" s="1"/>
      <c r="AO590" s="1"/>
      <c r="AP590" s="36"/>
      <c r="AQ590" s="5"/>
      <c r="AR590" s="36"/>
      <c r="AS590" s="36"/>
      <c r="AT590" s="36"/>
      <c r="AU590" s="36"/>
      <c r="AV590" s="36"/>
      <c r="AW590" s="36"/>
      <c r="AX590" s="36"/>
      <c r="AY590" s="36"/>
      <c r="AZ590" s="36"/>
      <c r="BA590" s="36"/>
      <c r="BB590" s="36"/>
      <c r="BC590" s="36"/>
      <c r="BD590" s="36"/>
      <c r="BE590" s="36"/>
      <c r="BF590" s="36"/>
      <c r="BG590" s="36"/>
      <c r="BH590" s="36"/>
      <c r="BI590" s="36"/>
      <c r="BJ590" s="30"/>
      <c r="BK590" s="30"/>
      <c r="BL590" s="30"/>
      <c r="BM590" s="30"/>
      <c r="BN590" s="30"/>
      <c r="BO590" s="30"/>
      <c r="BP590" s="30"/>
      <c r="BQ590" s="30"/>
      <c r="BR590" s="30"/>
      <c r="BS590" s="30"/>
      <c r="BT590" s="30"/>
      <c r="BU590" s="30"/>
      <c r="BV590" s="30"/>
      <c r="BW590" s="30"/>
      <c r="BX590" s="30"/>
      <c r="BY590" s="30"/>
      <c r="BZ590" s="30"/>
      <c r="CA590" s="30"/>
      <c r="CB590" s="36"/>
      <c r="CC590" s="36"/>
      <c r="CD590" s="36"/>
      <c r="CE590" s="36"/>
      <c r="CF590" s="36"/>
      <c r="CG590" s="36"/>
      <c r="CH590" s="36"/>
      <c r="CI590" s="36"/>
      <c r="CJ590" s="36"/>
      <c r="CK590" s="36"/>
      <c r="CL590" s="36"/>
    </row>
    <row r="591" spans="2:90" x14ac:dyDescent="0.65">
      <c r="B591" s="42"/>
      <c r="C591" s="36"/>
      <c r="D591" s="36"/>
      <c r="E591" s="36"/>
      <c r="F591" s="36"/>
      <c r="G591" s="36"/>
      <c r="H591" s="36"/>
      <c r="I591" s="36"/>
      <c r="J591" s="36"/>
      <c r="Z591" s="8"/>
      <c r="AF591" s="1"/>
      <c r="AG591" s="76"/>
      <c r="AH591" s="1"/>
      <c r="AI591" s="1"/>
      <c r="AJ591" s="36"/>
      <c r="AK591" s="36"/>
      <c r="AL591" s="1"/>
      <c r="AM591" s="1"/>
      <c r="AN591" s="1"/>
      <c r="AO591" s="1"/>
      <c r="AP591" s="36"/>
      <c r="AQ591" s="5"/>
      <c r="AR591" s="36"/>
      <c r="AS591" s="36"/>
      <c r="AT591" s="36"/>
      <c r="AU591" s="36"/>
      <c r="AV591" s="36"/>
      <c r="AW591" s="36"/>
      <c r="AX591" s="36"/>
      <c r="AY591" s="36"/>
      <c r="AZ591" s="36"/>
      <c r="BA591" s="36"/>
      <c r="BB591" s="36"/>
      <c r="BC591" s="36"/>
      <c r="BD591" s="36"/>
      <c r="BE591" s="36"/>
      <c r="BF591" s="36"/>
      <c r="BG591" s="36"/>
      <c r="BH591" s="36"/>
      <c r="BI591" s="36"/>
      <c r="BJ591" s="30"/>
      <c r="BK591" s="30"/>
      <c r="BL591" s="30"/>
      <c r="BM591" s="30"/>
      <c r="BN591" s="30"/>
      <c r="BO591" s="30"/>
      <c r="BP591" s="30"/>
      <c r="BQ591" s="30"/>
      <c r="BR591" s="30"/>
      <c r="BS591" s="30"/>
      <c r="BT591" s="30"/>
      <c r="BU591" s="30"/>
      <c r="BV591" s="30"/>
      <c r="BW591" s="30"/>
      <c r="BX591" s="30"/>
      <c r="BY591" s="30"/>
      <c r="BZ591" s="30"/>
      <c r="CA591" s="30"/>
      <c r="CB591" s="36"/>
      <c r="CC591" s="36"/>
      <c r="CD591" s="36"/>
      <c r="CE591" s="36"/>
      <c r="CF591" s="36"/>
      <c r="CG591" s="36"/>
      <c r="CH591" s="36"/>
      <c r="CI591" s="36"/>
      <c r="CJ591" s="36"/>
      <c r="CK591" s="36"/>
      <c r="CL591" s="36"/>
    </row>
    <row r="592" spans="2:90" x14ac:dyDescent="0.65">
      <c r="B592" s="42"/>
      <c r="C592" s="36"/>
      <c r="D592" s="36"/>
      <c r="E592" s="36"/>
      <c r="F592" s="36"/>
      <c r="G592" s="36"/>
      <c r="H592" s="36"/>
      <c r="I592" s="36"/>
      <c r="J592" s="36"/>
      <c r="Z592" s="8"/>
      <c r="AF592" s="1"/>
      <c r="AG592" s="76"/>
      <c r="AH592" s="1"/>
      <c r="AI592" s="1"/>
      <c r="AJ592" s="36"/>
      <c r="AK592" s="36"/>
      <c r="AL592" s="1"/>
      <c r="AM592" s="1"/>
      <c r="AN592" s="1"/>
      <c r="AO592" s="1"/>
      <c r="AP592" s="36"/>
      <c r="AQ592" s="5"/>
      <c r="AR592" s="36"/>
      <c r="AS592" s="36"/>
      <c r="AT592" s="36"/>
      <c r="AU592" s="36"/>
      <c r="AV592" s="36"/>
      <c r="AW592" s="36"/>
      <c r="AX592" s="36"/>
      <c r="AY592" s="36"/>
      <c r="AZ592" s="36"/>
      <c r="BA592" s="36"/>
      <c r="BB592" s="36"/>
      <c r="BC592" s="36"/>
      <c r="BD592" s="36"/>
      <c r="BE592" s="36"/>
      <c r="BF592" s="36"/>
      <c r="BG592" s="36"/>
      <c r="BH592" s="36"/>
      <c r="BI592" s="36"/>
      <c r="BJ592" s="30"/>
      <c r="BK592" s="30"/>
      <c r="BL592" s="30"/>
      <c r="BM592" s="30"/>
      <c r="BN592" s="30"/>
      <c r="BO592" s="30"/>
      <c r="BP592" s="30"/>
      <c r="BQ592" s="30"/>
      <c r="BR592" s="30"/>
      <c r="BS592" s="30"/>
      <c r="BT592" s="30"/>
      <c r="BU592" s="30"/>
      <c r="BV592" s="30"/>
      <c r="BW592" s="30"/>
      <c r="BX592" s="30"/>
      <c r="BY592" s="30"/>
      <c r="BZ592" s="30"/>
      <c r="CA592" s="30"/>
      <c r="CB592" s="36"/>
      <c r="CC592" s="36"/>
      <c r="CD592" s="36"/>
      <c r="CE592" s="36"/>
      <c r="CF592" s="36"/>
      <c r="CG592" s="36"/>
      <c r="CH592" s="36"/>
      <c r="CI592" s="36"/>
      <c r="CJ592" s="36"/>
      <c r="CK592" s="36"/>
      <c r="CL592" s="36"/>
    </row>
    <row r="593" spans="2:90" x14ac:dyDescent="0.65">
      <c r="B593" s="42"/>
      <c r="C593" s="36"/>
      <c r="D593" s="36"/>
      <c r="E593" s="36"/>
      <c r="F593" s="36"/>
      <c r="G593" s="36"/>
      <c r="H593" s="36"/>
      <c r="I593" s="36"/>
      <c r="J593" s="36"/>
      <c r="Z593" s="8"/>
      <c r="AF593" s="1"/>
      <c r="AG593" s="76"/>
      <c r="AH593" s="1"/>
      <c r="AI593" s="1"/>
      <c r="AJ593" s="36"/>
      <c r="AK593" s="36"/>
      <c r="AL593" s="1"/>
      <c r="AM593" s="1"/>
      <c r="AN593" s="1"/>
      <c r="AO593" s="1"/>
      <c r="AP593" s="36"/>
      <c r="AQ593" s="5"/>
      <c r="AR593" s="36"/>
      <c r="AS593" s="36"/>
      <c r="AT593" s="36"/>
      <c r="AU593" s="36"/>
      <c r="AV593" s="36"/>
      <c r="AW593" s="36"/>
      <c r="AX593" s="36"/>
      <c r="AY593" s="36"/>
      <c r="AZ593" s="36"/>
      <c r="BA593" s="36"/>
      <c r="BB593" s="36"/>
      <c r="BC593" s="36"/>
      <c r="BD593" s="36"/>
      <c r="BE593" s="36"/>
      <c r="BF593" s="36"/>
      <c r="BG593" s="36"/>
      <c r="BH593" s="36"/>
      <c r="BI593" s="36"/>
      <c r="BJ593" s="30"/>
      <c r="BK593" s="30"/>
      <c r="BL593" s="30"/>
      <c r="BM593" s="30"/>
      <c r="BN593" s="30"/>
      <c r="BO593" s="30"/>
      <c r="BP593" s="30"/>
      <c r="BQ593" s="30"/>
      <c r="BR593" s="30"/>
      <c r="BS593" s="30"/>
      <c r="BT593" s="30"/>
      <c r="BU593" s="30"/>
      <c r="BV593" s="30"/>
      <c r="BW593" s="30"/>
      <c r="BX593" s="30"/>
      <c r="BY593" s="30"/>
      <c r="BZ593" s="30"/>
      <c r="CA593" s="30"/>
      <c r="CB593" s="36"/>
      <c r="CC593" s="36"/>
      <c r="CD593" s="36"/>
      <c r="CE593" s="36"/>
      <c r="CF593" s="36"/>
      <c r="CG593" s="36"/>
      <c r="CH593" s="36"/>
      <c r="CI593" s="36"/>
      <c r="CJ593" s="36"/>
      <c r="CK593" s="36"/>
      <c r="CL593" s="36"/>
    </row>
    <row r="594" spans="2:90" x14ac:dyDescent="0.65">
      <c r="B594" s="42"/>
      <c r="C594" s="36"/>
      <c r="D594" s="36"/>
      <c r="E594" s="36"/>
      <c r="F594" s="36"/>
      <c r="G594" s="36"/>
      <c r="H594" s="36"/>
      <c r="I594" s="36"/>
      <c r="J594" s="36"/>
      <c r="Z594" s="8"/>
      <c r="AF594" s="1"/>
      <c r="AG594" s="76"/>
      <c r="AH594" s="1"/>
      <c r="AI594" s="1"/>
      <c r="AJ594" s="36"/>
      <c r="AK594" s="36"/>
      <c r="AL594" s="1"/>
      <c r="AM594" s="1"/>
      <c r="AN594" s="1"/>
      <c r="AO594" s="1"/>
      <c r="AP594" s="36"/>
      <c r="AQ594" s="5"/>
      <c r="AR594" s="36"/>
      <c r="AS594" s="36"/>
      <c r="AT594" s="36"/>
      <c r="AU594" s="36"/>
      <c r="AV594" s="36"/>
      <c r="AW594" s="36"/>
      <c r="AX594" s="36"/>
      <c r="AY594" s="36"/>
      <c r="AZ594" s="36"/>
      <c r="BA594" s="36"/>
      <c r="BB594" s="36"/>
      <c r="BC594" s="36"/>
      <c r="BD594" s="36"/>
      <c r="BE594" s="36"/>
      <c r="BF594" s="36"/>
      <c r="BG594" s="36"/>
      <c r="BH594" s="36"/>
      <c r="BI594" s="36"/>
      <c r="BJ594" s="30"/>
      <c r="BK594" s="30"/>
      <c r="BL594" s="30"/>
      <c r="BM594" s="30"/>
      <c r="BN594" s="30"/>
      <c r="BO594" s="30"/>
      <c r="BP594" s="30"/>
      <c r="BQ594" s="30"/>
      <c r="BR594" s="30"/>
      <c r="BS594" s="30"/>
      <c r="BT594" s="30"/>
      <c r="BU594" s="30"/>
      <c r="BV594" s="30"/>
      <c r="BW594" s="30"/>
      <c r="BX594" s="30"/>
      <c r="BY594" s="30"/>
      <c r="BZ594" s="30"/>
      <c r="CA594" s="30"/>
      <c r="CB594" s="36"/>
      <c r="CC594" s="36"/>
      <c r="CD594" s="36"/>
      <c r="CE594" s="36"/>
      <c r="CF594" s="36"/>
      <c r="CG594" s="36"/>
      <c r="CH594" s="36"/>
      <c r="CI594" s="36"/>
      <c r="CJ594" s="36"/>
      <c r="CK594" s="36"/>
      <c r="CL594" s="36"/>
    </row>
    <row r="595" spans="2:90" x14ac:dyDescent="0.65">
      <c r="B595" s="42"/>
      <c r="C595" s="36"/>
      <c r="D595" s="36"/>
      <c r="E595" s="36"/>
      <c r="F595" s="36"/>
      <c r="G595" s="36"/>
      <c r="H595" s="36"/>
      <c r="I595" s="36"/>
      <c r="J595" s="36"/>
      <c r="Z595" s="8"/>
      <c r="AF595" s="1"/>
      <c r="AG595" s="76"/>
      <c r="AH595" s="1"/>
      <c r="AI595" s="1"/>
      <c r="AJ595" s="36"/>
      <c r="AK595" s="36"/>
      <c r="AL595" s="1"/>
      <c r="AM595" s="1"/>
      <c r="AN595" s="1"/>
      <c r="AO595" s="1"/>
      <c r="AP595" s="36"/>
      <c r="AQ595" s="5"/>
      <c r="AR595" s="36"/>
      <c r="AS595" s="36"/>
      <c r="AT595" s="36"/>
      <c r="AU595" s="36"/>
      <c r="AV595" s="36"/>
      <c r="AW595" s="36"/>
      <c r="AX595" s="36"/>
      <c r="AY595" s="36"/>
      <c r="AZ595" s="36"/>
      <c r="BA595" s="36"/>
      <c r="BB595" s="36"/>
      <c r="BC595" s="36"/>
      <c r="BD595" s="36"/>
      <c r="BE595" s="36"/>
      <c r="BF595" s="36"/>
      <c r="BG595" s="36"/>
      <c r="BH595" s="36"/>
      <c r="BI595" s="36"/>
      <c r="BJ595" s="30"/>
      <c r="BK595" s="30"/>
      <c r="BL595" s="30"/>
      <c r="BM595" s="30"/>
      <c r="BN595" s="30"/>
      <c r="BO595" s="30"/>
      <c r="BP595" s="30"/>
      <c r="BQ595" s="30"/>
      <c r="BR595" s="30"/>
      <c r="BS595" s="30"/>
      <c r="BT595" s="30"/>
      <c r="BU595" s="30"/>
      <c r="BV595" s="30"/>
      <c r="BW595" s="30"/>
      <c r="BX595" s="30"/>
      <c r="BY595" s="30"/>
      <c r="BZ595" s="30"/>
      <c r="CA595" s="30"/>
      <c r="CB595" s="36"/>
      <c r="CC595" s="36"/>
      <c r="CD595" s="36"/>
      <c r="CE595" s="36"/>
      <c r="CF595" s="36"/>
      <c r="CG595" s="36"/>
      <c r="CH595" s="36"/>
      <c r="CI595" s="36"/>
      <c r="CJ595" s="36"/>
      <c r="CK595" s="36"/>
      <c r="CL595" s="36"/>
    </row>
    <row r="596" spans="2:90" x14ac:dyDescent="0.65">
      <c r="B596" s="42"/>
      <c r="C596" s="36"/>
      <c r="D596" s="36"/>
      <c r="E596" s="36"/>
      <c r="F596" s="36"/>
      <c r="G596" s="36"/>
      <c r="H596" s="36"/>
      <c r="I596" s="36"/>
      <c r="J596" s="36"/>
      <c r="Z596" s="8"/>
      <c r="AF596" s="1"/>
      <c r="AG596" s="76"/>
      <c r="AH596" s="1"/>
      <c r="AI596" s="1"/>
      <c r="AJ596" s="36"/>
      <c r="AK596" s="36"/>
      <c r="AL596" s="1"/>
      <c r="AM596" s="1"/>
      <c r="AN596" s="1"/>
      <c r="AO596" s="1"/>
      <c r="AP596" s="36"/>
      <c r="AQ596" s="5"/>
      <c r="AR596" s="36"/>
      <c r="AS596" s="36"/>
      <c r="AT596" s="36"/>
      <c r="AU596" s="36"/>
      <c r="AV596" s="36"/>
      <c r="AW596" s="36"/>
      <c r="AX596" s="36"/>
      <c r="AY596" s="36"/>
      <c r="AZ596" s="36"/>
      <c r="BA596" s="36"/>
      <c r="BB596" s="36"/>
      <c r="BC596" s="36"/>
      <c r="BD596" s="36"/>
      <c r="BE596" s="36"/>
      <c r="BF596" s="36"/>
      <c r="BG596" s="36"/>
      <c r="BH596" s="36"/>
      <c r="BI596" s="36"/>
      <c r="BJ596" s="30"/>
      <c r="BK596" s="30"/>
      <c r="BL596" s="30"/>
      <c r="BM596" s="30"/>
      <c r="BN596" s="30"/>
      <c r="BO596" s="30"/>
      <c r="BP596" s="30"/>
      <c r="BQ596" s="30"/>
      <c r="BR596" s="30"/>
      <c r="BS596" s="30"/>
      <c r="BT596" s="30"/>
      <c r="BU596" s="30"/>
      <c r="BV596" s="30"/>
      <c r="BW596" s="30"/>
      <c r="BX596" s="30"/>
      <c r="BY596" s="30"/>
      <c r="BZ596" s="30"/>
      <c r="CA596" s="30"/>
      <c r="CB596" s="36"/>
      <c r="CC596" s="36"/>
      <c r="CD596" s="36"/>
      <c r="CE596" s="36"/>
      <c r="CF596" s="36"/>
      <c r="CG596" s="36"/>
      <c r="CH596" s="36"/>
      <c r="CI596" s="36"/>
      <c r="CJ596" s="36"/>
      <c r="CK596" s="36"/>
      <c r="CL596" s="36"/>
    </row>
    <row r="597" spans="2:90" x14ac:dyDescent="0.65">
      <c r="B597" s="42"/>
      <c r="C597" s="36"/>
      <c r="D597" s="36"/>
      <c r="E597" s="36"/>
      <c r="F597" s="36"/>
      <c r="G597" s="36"/>
      <c r="H597" s="36"/>
      <c r="I597" s="36"/>
      <c r="J597" s="36"/>
      <c r="Z597" s="8"/>
      <c r="AF597" s="1"/>
      <c r="AG597" s="76"/>
      <c r="AH597" s="1"/>
      <c r="AI597" s="1"/>
      <c r="AJ597" s="36"/>
      <c r="AK597" s="36"/>
      <c r="AL597" s="1"/>
      <c r="AM597" s="1"/>
      <c r="AN597" s="1"/>
      <c r="AO597" s="1"/>
      <c r="AP597" s="36"/>
      <c r="AQ597" s="5"/>
      <c r="AR597" s="36"/>
      <c r="AS597" s="36"/>
      <c r="AT597" s="36"/>
      <c r="AU597" s="36"/>
      <c r="AV597" s="36"/>
      <c r="AW597" s="36"/>
      <c r="AX597" s="36"/>
      <c r="AY597" s="36"/>
      <c r="AZ597" s="36"/>
      <c r="BA597" s="36"/>
      <c r="BB597" s="36"/>
      <c r="BC597" s="36"/>
      <c r="BD597" s="36"/>
      <c r="BE597" s="36"/>
      <c r="BF597" s="36"/>
      <c r="BG597" s="36"/>
      <c r="BH597" s="36"/>
      <c r="BI597" s="36"/>
      <c r="BJ597" s="30"/>
      <c r="BK597" s="30"/>
      <c r="BL597" s="30"/>
      <c r="BM597" s="30"/>
      <c r="BN597" s="30"/>
      <c r="BO597" s="30"/>
      <c r="BP597" s="30"/>
      <c r="BQ597" s="30"/>
      <c r="BR597" s="30"/>
      <c r="BS597" s="30"/>
      <c r="BT597" s="30"/>
      <c r="BU597" s="30"/>
      <c r="BV597" s="30"/>
      <c r="BW597" s="30"/>
      <c r="BX597" s="30"/>
      <c r="BY597" s="30"/>
      <c r="BZ597" s="30"/>
      <c r="CA597" s="30"/>
      <c r="CB597" s="36"/>
      <c r="CC597" s="36"/>
      <c r="CD597" s="36"/>
      <c r="CE597" s="36"/>
      <c r="CF597" s="36"/>
      <c r="CG597" s="36"/>
      <c r="CH597" s="36"/>
      <c r="CI597" s="36"/>
      <c r="CJ597" s="36"/>
      <c r="CK597" s="36"/>
      <c r="CL597" s="36"/>
    </row>
    <row r="598" spans="2:90" x14ac:dyDescent="0.65">
      <c r="B598" s="42"/>
      <c r="C598" s="36"/>
      <c r="D598" s="36"/>
      <c r="E598" s="36"/>
      <c r="F598" s="36"/>
      <c r="G598" s="36"/>
      <c r="H598" s="36"/>
      <c r="I598" s="36"/>
      <c r="J598" s="36"/>
      <c r="Z598" s="8"/>
      <c r="AF598" s="1"/>
      <c r="AG598" s="76"/>
      <c r="AH598" s="1"/>
      <c r="AI598" s="1"/>
      <c r="AJ598" s="36"/>
      <c r="AK598" s="36"/>
      <c r="AL598" s="1"/>
      <c r="AM598" s="1"/>
      <c r="AN598" s="1"/>
      <c r="AO598" s="1"/>
      <c r="AP598" s="36"/>
      <c r="AQ598" s="5"/>
      <c r="AR598" s="36"/>
      <c r="AS598" s="36"/>
      <c r="AT598" s="36"/>
      <c r="AU598" s="36"/>
      <c r="AV598" s="36"/>
      <c r="AW598" s="36"/>
      <c r="AX598" s="36"/>
      <c r="AY598" s="36"/>
      <c r="AZ598" s="36"/>
      <c r="BA598" s="36"/>
      <c r="BB598" s="36"/>
      <c r="BC598" s="36"/>
      <c r="BD598" s="36"/>
      <c r="BE598" s="36"/>
      <c r="BF598" s="36"/>
      <c r="BG598" s="36"/>
      <c r="BH598" s="36"/>
      <c r="BI598" s="36"/>
      <c r="BJ598" s="30"/>
      <c r="BK598" s="30"/>
      <c r="BL598" s="30"/>
      <c r="BM598" s="30"/>
      <c r="BN598" s="30"/>
      <c r="BO598" s="30"/>
      <c r="BP598" s="30"/>
      <c r="BQ598" s="30"/>
      <c r="BR598" s="30"/>
      <c r="BS598" s="30"/>
      <c r="BT598" s="30"/>
      <c r="BU598" s="30"/>
      <c r="BV598" s="30"/>
      <c r="BW598" s="30"/>
      <c r="BX598" s="30"/>
      <c r="BY598" s="30"/>
      <c r="BZ598" s="30"/>
      <c r="CA598" s="30"/>
      <c r="CB598" s="36"/>
      <c r="CC598" s="36"/>
      <c r="CD598" s="36"/>
      <c r="CE598" s="36"/>
      <c r="CF598" s="36"/>
      <c r="CG598" s="36"/>
      <c r="CH598" s="36"/>
      <c r="CI598" s="36"/>
      <c r="CJ598" s="36"/>
      <c r="CK598" s="36"/>
      <c r="CL598" s="36"/>
    </row>
    <row r="599" spans="2:90" x14ac:dyDescent="0.65">
      <c r="B599" s="42"/>
      <c r="C599" s="36"/>
      <c r="D599" s="36"/>
      <c r="E599" s="36"/>
      <c r="F599" s="36"/>
      <c r="G599" s="36"/>
      <c r="H599" s="36"/>
      <c r="I599" s="36"/>
      <c r="J599" s="36"/>
      <c r="Z599" s="8"/>
      <c r="AF599" s="1"/>
      <c r="AG599" s="76"/>
      <c r="AH599" s="1"/>
      <c r="AI599" s="1"/>
      <c r="AJ599" s="36"/>
      <c r="AK599" s="36"/>
      <c r="AL599" s="1"/>
      <c r="AM599" s="1"/>
      <c r="AN599" s="1"/>
      <c r="AO599" s="1"/>
      <c r="AP599" s="36"/>
      <c r="AQ599" s="5"/>
      <c r="AR599" s="36"/>
      <c r="AS599" s="36"/>
      <c r="AT599" s="36"/>
      <c r="AU599" s="36"/>
      <c r="AV599" s="36"/>
      <c r="AW599" s="36"/>
      <c r="AX599" s="36"/>
      <c r="AY599" s="36"/>
      <c r="AZ599" s="36"/>
      <c r="BA599" s="36"/>
      <c r="BB599" s="36"/>
      <c r="BC599" s="36"/>
      <c r="BD599" s="36"/>
      <c r="BE599" s="36"/>
      <c r="BF599" s="36"/>
      <c r="BG599" s="36"/>
      <c r="BH599" s="36"/>
      <c r="BI599" s="36"/>
      <c r="BJ599" s="30"/>
      <c r="BK599" s="30"/>
      <c r="BL599" s="30"/>
      <c r="BM599" s="30"/>
      <c r="BN599" s="30"/>
      <c r="BO599" s="30"/>
      <c r="BP599" s="30"/>
      <c r="BQ599" s="30"/>
      <c r="BR599" s="30"/>
      <c r="BS599" s="30"/>
      <c r="BT599" s="30"/>
      <c r="BU599" s="30"/>
      <c r="BV599" s="30"/>
      <c r="BW599" s="30"/>
      <c r="BX599" s="30"/>
      <c r="BY599" s="30"/>
      <c r="BZ599" s="30"/>
      <c r="CA599" s="30"/>
      <c r="CB599" s="36"/>
      <c r="CC599" s="36"/>
      <c r="CD599" s="36"/>
      <c r="CE599" s="36"/>
      <c r="CF599" s="36"/>
      <c r="CG599" s="36"/>
      <c r="CH599" s="36"/>
      <c r="CI599" s="36"/>
      <c r="CJ599" s="36"/>
      <c r="CK599" s="36"/>
      <c r="CL599" s="36"/>
    </row>
    <row r="600" spans="2:90" x14ac:dyDescent="0.65">
      <c r="B600" s="42"/>
      <c r="C600" s="36"/>
      <c r="D600" s="36"/>
      <c r="E600" s="36"/>
      <c r="F600" s="36"/>
      <c r="G600" s="36"/>
      <c r="H600" s="36"/>
      <c r="I600" s="36"/>
      <c r="J600" s="36"/>
      <c r="Z600" s="8"/>
      <c r="AF600" s="1"/>
      <c r="AG600" s="76"/>
      <c r="AH600" s="1"/>
      <c r="AI600" s="1"/>
      <c r="AJ600" s="36"/>
      <c r="AK600" s="36"/>
      <c r="AL600" s="1"/>
      <c r="AM600" s="1"/>
      <c r="AN600" s="1"/>
      <c r="AO600" s="1"/>
      <c r="AP600" s="36"/>
      <c r="AQ600" s="5"/>
      <c r="AR600" s="36"/>
      <c r="AS600" s="36"/>
      <c r="AT600" s="36"/>
      <c r="AU600" s="36"/>
      <c r="AV600" s="36"/>
      <c r="AW600" s="36"/>
      <c r="AX600" s="36"/>
      <c r="AY600" s="36"/>
      <c r="AZ600" s="36"/>
      <c r="BA600" s="36"/>
      <c r="BB600" s="36"/>
      <c r="BC600" s="36"/>
      <c r="BD600" s="36"/>
      <c r="BE600" s="36"/>
      <c r="BF600" s="36"/>
      <c r="BG600" s="36"/>
      <c r="BH600" s="36"/>
      <c r="BI600" s="36"/>
      <c r="BJ600" s="30"/>
      <c r="BK600" s="30"/>
      <c r="BL600" s="30"/>
      <c r="BM600" s="30"/>
      <c r="BN600" s="30"/>
      <c r="BO600" s="30"/>
      <c r="BP600" s="30"/>
      <c r="BQ600" s="30"/>
      <c r="BR600" s="30"/>
      <c r="BS600" s="30"/>
      <c r="BT600" s="30"/>
      <c r="BU600" s="30"/>
      <c r="BV600" s="30"/>
      <c r="BW600" s="30"/>
      <c r="BX600" s="30"/>
      <c r="BY600" s="30"/>
      <c r="BZ600" s="30"/>
      <c r="CA600" s="30"/>
      <c r="CB600" s="36"/>
      <c r="CC600" s="36"/>
      <c r="CD600" s="36"/>
      <c r="CE600" s="36"/>
      <c r="CF600" s="36"/>
      <c r="CG600" s="36"/>
      <c r="CH600" s="36"/>
      <c r="CI600" s="36"/>
      <c r="CJ600" s="36"/>
      <c r="CK600" s="36"/>
      <c r="CL600" s="36"/>
    </row>
    <row r="601" spans="2:90" x14ac:dyDescent="0.65">
      <c r="B601" s="42"/>
      <c r="C601" s="36"/>
      <c r="D601" s="36"/>
      <c r="E601" s="36"/>
      <c r="F601" s="36"/>
      <c r="G601" s="36"/>
      <c r="H601" s="36"/>
      <c r="I601" s="36"/>
      <c r="J601" s="36"/>
      <c r="Z601" s="8"/>
      <c r="AF601" s="1"/>
      <c r="AG601" s="76"/>
      <c r="AH601" s="1"/>
      <c r="AI601" s="1"/>
      <c r="AJ601" s="36"/>
      <c r="AK601" s="36"/>
      <c r="AL601" s="1"/>
      <c r="AM601" s="1"/>
      <c r="AN601" s="1"/>
      <c r="AO601" s="1"/>
      <c r="AP601" s="36"/>
      <c r="AQ601" s="5"/>
      <c r="AR601" s="36"/>
      <c r="AS601" s="36"/>
      <c r="AT601" s="36"/>
      <c r="AU601" s="36"/>
      <c r="AV601" s="36"/>
      <c r="AW601" s="36"/>
      <c r="AX601" s="36"/>
      <c r="AY601" s="36"/>
      <c r="AZ601" s="36"/>
      <c r="BA601" s="36"/>
      <c r="BB601" s="36"/>
      <c r="BC601" s="36"/>
      <c r="BD601" s="36"/>
      <c r="BE601" s="36"/>
      <c r="BF601" s="36"/>
      <c r="BG601" s="36"/>
      <c r="BH601" s="36"/>
      <c r="BI601" s="36"/>
      <c r="BJ601" s="30"/>
      <c r="BK601" s="30"/>
      <c r="BL601" s="30"/>
      <c r="BM601" s="30"/>
      <c r="BN601" s="30"/>
      <c r="BO601" s="30"/>
      <c r="BP601" s="30"/>
      <c r="BQ601" s="30"/>
      <c r="BR601" s="30"/>
      <c r="BS601" s="30"/>
      <c r="BT601" s="30"/>
      <c r="BU601" s="30"/>
      <c r="BV601" s="30"/>
      <c r="BW601" s="30"/>
      <c r="BX601" s="30"/>
      <c r="BY601" s="30"/>
      <c r="BZ601" s="30"/>
      <c r="CA601" s="30"/>
      <c r="CB601" s="36"/>
      <c r="CC601" s="36"/>
      <c r="CD601" s="36"/>
      <c r="CE601" s="36"/>
      <c r="CF601" s="36"/>
      <c r="CG601" s="36"/>
      <c r="CH601" s="36"/>
      <c r="CI601" s="36"/>
      <c r="CJ601" s="36"/>
      <c r="CK601" s="36"/>
      <c r="CL601" s="36"/>
    </row>
    <row r="602" spans="2:90" x14ac:dyDescent="0.65">
      <c r="Z602" s="8"/>
      <c r="AF602" s="1"/>
      <c r="AG602" s="76"/>
      <c r="AH602" s="1"/>
      <c r="AI602" s="1"/>
      <c r="AJ602" s="36"/>
      <c r="AK602" s="36"/>
      <c r="AL602" s="1"/>
      <c r="AM602" s="1"/>
      <c r="AN602" s="1"/>
      <c r="AO602" s="1"/>
      <c r="AP602" s="36"/>
      <c r="AQ602" s="5"/>
      <c r="AR602" s="36"/>
      <c r="AS602" s="36"/>
      <c r="AT602" s="36"/>
      <c r="AU602" s="36"/>
      <c r="AV602" s="36"/>
      <c r="AW602" s="36"/>
      <c r="AX602" s="36"/>
      <c r="AY602" s="36"/>
      <c r="AZ602" s="36"/>
      <c r="BA602" s="36"/>
      <c r="BB602" s="36"/>
      <c r="BC602" s="36"/>
      <c r="BD602" s="36"/>
      <c r="BE602" s="36"/>
      <c r="BF602" s="36"/>
      <c r="BG602" s="36"/>
      <c r="BH602" s="36"/>
      <c r="BI602" s="36"/>
      <c r="BJ602" s="30"/>
      <c r="BK602" s="30"/>
      <c r="BL602" s="30"/>
      <c r="BM602" s="30"/>
      <c r="BN602" s="30"/>
      <c r="BO602" s="30"/>
      <c r="BP602" s="30"/>
      <c r="BQ602" s="30"/>
      <c r="BR602" s="30"/>
      <c r="BS602" s="30"/>
      <c r="BT602" s="30"/>
      <c r="BU602" s="30"/>
      <c r="BV602" s="30"/>
      <c r="BW602" s="30"/>
      <c r="BX602" s="30"/>
      <c r="BY602" s="30"/>
      <c r="BZ602" s="30"/>
      <c r="CA602" s="30"/>
      <c r="CB602" s="36"/>
      <c r="CC602" s="36"/>
      <c r="CD602" s="36"/>
      <c r="CE602" s="36"/>
      <c r="CF602" s="36"/>
      <c r="CG602" s="36"/>
      <c r="CH602" s="36"/>
      <c r="CI602" s="36"/>
      <c r="CJ602" s="36"/>
      <c r="CK602" s="36"/>
      <c r="CL602" s="36"/>
    </row>
    <row r="603" spans="2:90" x14ac:dyDescent="0.65">
      <c r="Z603" s="8"/>
      <c r="AF603" s="1"/>
      <c r="AG603" s="76"/>
      <c r="AH603" s="1"/>
      <c r="AI603" s="1"/>
      <c r="AJ603" s="36"/>
      <c r="AK603" s="36"/>
      <c r="AL603" s="1"/>
      <c r="AM603" s="1"/>
      <c r="AN603" s="1"/>
      <c r="AO603" s="1"/>
      <c r="AP603" s="36"/>
      <c r="AQ603" s="5"/>
      <c r="AR603" s="36"/>
      <c r="AS603" s="36"/>
      <c r="AT603" s="36"/>
      <c r="AU603" s="36"/>
      <c r="AV603" s="36"/>
      <c r="AW603" s="36"/>
      <c r="AX603" s="36"/>
      <c r="AY603" s="36"/>
      <c r="AZ603" s="36"/>
      <c r="BA603" s="36"/>
      <c r="BB603" s="36"/>
      <c r="BC603" s="36"/>
      <c r="BD603" s="36"/>
      <c r="BE603" s="36"/>
      <c r="BF603" s="36"/>
      <c r="BG603" s="36"/>
      <c r="BH603" s="36"/>
      <c r="BI603" s="36"/>
      <c r="BJ603" s="30"/>
      <c r="BK603" s="30"/>
      <c r="BL603" s="30"/>
      <c r="BM603" s="30"/>
      <c r="BN603" s="30"/>
      <c r="BO603" s="30"/>
      <c r="BP603" s="30"/>
      <c r="BQ603" s="30"/>
      <c r="BR603" s="30"/>
      <c r="BS603" s="30"/>
      <c r="BT603" s="30"/>
      <c r="BU603" s="30"/>
      <c r="BV603" s="30"/>
      <c r="BW603" s="30"/>
      <c r="BX603" s="30"/>
      <c r="BY603" s="30"/>
      <c r="BZ603" s="30"/>
      <c r="CA603" s="30"/>
      <c r="CB603" s="36"/>
      <c r="CC603" s="36"/>
      <c r="CD603" s="36"/>
      <c r="CE603" s="36"/>
      <c r="CF603" s="36"/>
      <c r="CG603" s="36"/>
      <c r="CH603" s="36"/>
      <c r="CI603" s="36"/>
      <c r="CJ603" s="36"/>
      <c r="CK603" s="36"/>
      <c r="CL603" s="36"/>
    </row>
    <row r="604" spans="2:90" x14ac:dyDescent="0.65">
      <c r="Z604" s="8"/>
      <c r="AF604" s="1"/>
      <c r="AG604" s="76"/>
      <c r="AH604" s="1"/>
      <c r="AI604" s="1"/>
      <c r="AJ604" s="36"/>
      <c r="AK604" s="36"/>
      <c r="AL604" s="1"/>
      <c r="AM604" s="1"/>
      <c r="AN604" s="1"/>
      <c r="AO604" s="1"/>
      <c r="AP604" s="36"/>
      <c r="AQ604" s="5"/>
      <c r="AR604" s="36"/>
      <c r="AS604" s="36"/>
      <c r="AT604" s="36"/>
      <c r="AU604" s="36"/>
      <c r="AV604" s="36"/>
      <c r="AW604" s="36"/>
      <c r="AX604" s="36"/>
      <c r="AY604" s="36"/>
      <c r="AZ604" s="36"/>
      <c r="BA604" s="36"/>
      <c r="BB604" s="36"/>
      <c r="BC604" s="36"/>
      <c r="BD604" s="36"/>
      <c r="BE604" s="36"/>
      <c r="BF604" s="36"/>
      <c r="BG604" s="36"/>
      <c r="BH604" s="36"/>
      <c r="BI604" s="36"/>
      <c r="BJ604" s="30"/>
      <c r="BK604" s="30"/>
      <c r="BL604" s="30"/>
      <c r="BM604" s="30"/>
      <c r="BN604" s="30"/>
      <c r="BO604" s="30"/>
      <c r="BP604" s="30"/>
      <c r="BQ604" s="30"/>
      <c r="BR604" s="30"/>
      <c r="BS604" s="30"/>
      <c r="BT604" s="30"/>
      <c r="BU604" s="30"/>
      <c r="BV604" s="30"/>
      <c r="BW604" s="30"/>
      <c r="BX604" s="30"/>
      <c r="BY604" s="30"/>
      <c r="BZ604" s="30"/>
      <c r="CA604" s="30"/>
      <c r="CB604" s="36"/>
      <c r="CC604" s="36"/>
      <c r="CD604" s="36"/>
      <c r="CE604" s="36"/>
      <c r="CF604" s="36"/>
      <c r="CG604" s="36"/>
      <c r="CH604" s="36"/>
      <c r="CI604" s="36"/>
      <c r="CJ604" s="36"/>
      <c r="CK604" s="36"/>
      <c r="CL604" s="36"/>
    </row>
    <row r="605" spans="2:90" x14ac:dyDescent="0.65">
      <c r="Z605" s="8"/>
      <c r="AF605" s="1"/>
      <c r="AG605" s="76"/>
      <c r="AH605" s="1"/>
      <c r="AI605" s="1"/>
      <c r="AJ605" s="36"/>
      <c r="AK605" s="36"/>
      <c r="AL605" s="1"/>
      <c r="AM605" s="1"/>
      <c r="AN605" s="1"/>
      <c r="AO605" s="1"/>
      <c r="AP605" s="36"/>
      <c r="AQ605" s="5"/>
      <c r="AR605" s="36"/>
      <c r="AS605" s="36"/>
      <c r="AT605" s="36"/>
      <c r="AU605" s="36"/>
      <c r="AV605" s="36"/>
      <c r="AW605" s="36"/>
      <c r="AX605" s="36"/>
      <c r="AY605" s="36"/>
      <c r="AZ605" s="36"/>
      <c r="BA605" s="36"/>
      <c r="BB605" s="36"/>
      <c r="BC605" s="36"/>
      <c r="BD605" s="36"/>
      <c r="BE605" s="36"/>
      <c r="BF605" s="36"/>
      <c r="BG605" s="36"/>
      <c r="BH605" s="36"/>
      <c r="BI605" s="36"/>
      <c r="BJ605" s="30"/>
      <c r="BK605" s="30"/>
      <c r="BL605" s="30"/>
      <c r="BM605" s="30"/>
      <c r="BN605" s="30"/>
      <c r="BO605" s="30"/>
      <c r="BP605" s="30"/>
      <c r="BQ605" s="30"/>
      <c r="BR605" s="30"/>
      <c r="BS605" s="30"/>
      <c r="BT605" s="30"/>
      <c r="BU605" s="30"/>
      <c r="BV605" s="30"/>
      <c r="BW605" s="30"/>
      <c r="BX605" s="30"/>
      <c r="BY605" s="30"/>
      <c r="BZ605" s="30"/>
      <c r="CA605" s="30"/>
      <c r="CB605" s="36"/>
      <c r="CC605" s="36"/>
      <c r="CD605" s="36"/>
      <c r="CE605" s="36"/>
      <c r="CF605" s="36"/>
      <c r="CG605" s="36"/>
      <c r="CH605" s="36"/>
      <c r="CI605" s="36"/>
      <c r="CJ605" s="36"/>
      <c r="CK605" s="36"/>
      <c r="CL605" s="36"/>
    </row>
    <row r="606" spans="2:90" x14ac:dyDescent="0.65">
      <c r="Z606" s="8"/>
      <c r="AF606" s="1"/>
      <c r="AG606" s="76"/>
      <c r="AH606" s="1"/>
      <c r="AI606" s="1"/>
      <c r="AJ606" s="36"/>
      <c r="AK606" s="36"/>
      <c r="AL606" s="1"/>
      <c r="AM606" s="1"/>
      <c r="AN606" s="1"/>
      <c r="AO606" s="1"/>
      <c r="AP606" s="36"/>
      <c r="AQ606" s="5"/>
      <c r="AR606" s="36"/>
      <c r="AS606" s="36"/>
      <c r="AT606" s="36"/>
      <c r="AU606" s="36"/>
      <c r="AV606" s="36"/>
      <c r="AW606" s="36"/>
      <c r="AX606" s="36"/>
      <c r="AY606" s="36"/>
      <c r="AZ606" s="36"/>
      <c r="BA606" s="36"/>
      <c r="BB606" s="36"/>
      <c r="BC606" s="36"/>
      <c r="BD606" s="36"/>
      <c r="BE606" s="36"/>
      <c r="BF606" s="36"/>
      <c r="BG606" s="36"/>
      <c r="BH606" s="36"/>
      <c r="BI606" s="36"/>
      <c r="BJ606" s="30"/>
      <c r="BK606" s="30"/>
      <c r="BL606" s="30"/>
      <c r="BM606" s="30"/>
      <c r="BN606" s="30"/>
      <c r="BO606" s="30"/>
      <c r="BP606" s="30"/>
      <c r="BQ606" s="30"/>
      <c r="BR606" s="30"/>
      <c r="BS606" s="30"/>
      <c r="BT606" s="30"/>
      <c r="BU606" s="30"/>
      <c r="BV606" s="30"/>
      <c r="BW606" s="30"/>
      <c r="BX606" s="30"/>
      <c r="BY606" s="30"/>
      <c r="BZ606" s="30"/>
      <c r="CA606" s="30"/>
      <c r="CB606" s="36"/>
      <c r="CC606" s="36"/>
      <c r="CD606" s="36"/>
      <c r="CE606" s="36"/>
      <c r="CF606" s="36"/>
      <c r="CG606" s="36"/>
      <c r="CH606" s="36"/>
      <c r="CI606" s="36"/>
      <c r="CJ606" s="36"/>
      <c r="CK606" s="36"/>
      <c r="CL606" s="36"/>
    </row>
    <row r="607" spans="2:90" x14ac:dyDescent="0.65">
      <c r="Z607" s="8"/>
      <c r="AF607" s="1"/>
      <c r="AG607" s="76"/>
      <c r="AH607" s="1"/>
      <c r="AI607" s="1"/>
      <c r="AJ607" s="36"/>
      <c r="AK607" s="36"/>
      <c r="AL607" s="1"/>
      <c r="AM607" s="1"/>
      <c r="AN607" s="1"/>
      <c r="AO607" s="1"/>
      <c r="AP607" s="36"/>
      <c r="AQ607" s="5"/>
      <c r="AR607" s="36"/>
      <c r="AS607" s="36"/>
      <c r="AT607" s="36"/>
      <c r="AU607" s="36"/>
      <c r="AV607" s="36"/>
      <c r="AW607" s="36"/>
      <c r="AX607" s="36"/>
      <c r="AY607" s="36"/>
      <c r="AZ607" s="36"/>
      <c r="BA607" s="36"/>
      <c r="BB607" s="36"/>
      <c r="BC607" s="36"/>
      <c r="BD607" s="36"/>
      <c r="BE607" s="36"/>
      <c r="BF607" s="36"/>
      <c r="BG607" s="36"/>
      <c r="BH607" s="36"/>
      <c r="BI607" s="36"/>
      <c r="BJ607" s="30"/>
      <c r="BK607" s="30"/>
      <c r="BL607" s="30"/>
      <c r="BM607" s="30"/>
      <c r="BN607" s="30"/>
      <c r="BO607" s="30"/>
      <c r="BP607" s="30"/>
      <c r="BQ607" s="30"/>
      <c r="BR607" s="30"/>
      <c r="BS607" s="30"/>
      <c r="BT607" s="30"/>
      <c r="BU607" s="30"/>
      <c r="BV607" s="30"/>
      <c r="BW607" s="30"/>
      <c r="BX607" s="30"/>
      <c r="BY607" s="30"/>
      <c r="BZ607" s="30"/>
      <c r="CA607" s="30"/>
      <c r="CB607" s="36"/>
      <c r="CC607" s="36"/>
      <c r="CD607" s="36"/>
      <c r="CE607" s="36"/>
      <c r="CF607" s="36"/>
      <c r="CG607" s="36"/>
      <c r="CH607" s="36"/>
      <c r="CI607" s="36"/>
      <c r="CJ607" s="36"/>
      <c r="CK607" s="36"/>
      <c r="CL607" s="36"/>
    </row>
    <row r="608" spans="2:90" x14ac:dyDescent="0.65">
      <c r="Z608" s="8"/>
      <c r="AF608" s="1"/>
      <c r="AG608" s="76"/>
      <c r="AH608" s="1"/>
      <c r="AI608" s="1"/>
      <c r="AJ608" s="36"/>
      <c r="AK608" s="36"/>
      <c r="AL608" s="1"/>
      <c r="AM608" s="1"/>
      <c r="AN608" s="1"/>
      <c r="AO608" s="1"/>
      <c r="AP608" s="36"/>
      <c r="AQ608" s="5"/>
      <c r="AR608" s="36"/>
      <c r="AS608" s="36"/>
      <c r="AT608" s="36"/>
      <c r="AU608" s="36"/>
      <c r="AV608" s="36"/>
      <c r="AW608" s="36"/>
      <c r="AX608" s="36"/>
      <c r="AY608" s="36"/>
      <c r="AZ608" s="36"/>
      <c r="BA608" s="36"/>
      <c r="BB608" s="36"/>
      <c r="BC608" s="36"/>
      <c r="BD608" s="36"/>
      <c r="BE608" s="36"/>
      <c r="BF608" s="36"/>
      <c r="BG608" s="36"/>
      <c r="BH608" s="36"/>
      <c r="BI608" s="36"/>
      <c r="BJ608" s="30"/>
      <c r="BK608" s="30"/>
      <c r="BL608" s="30"/>
      <c r="BM608" s="30"/>
      <c r="BN608" s="30"/>
      <c r="BO608" s="30"/>
      <c r="BP608" s="30"/>
      <c r="BQ608" s="30"/>
      <c r="BR608" s="30"/>
      <c r="BS608" s="30"/>
      <c r="BT608" s="30"/>
      <c r="BU608" s="30"/>
      <c r="BV608" s="30"/>
      <c r="BW608" s="30"/>
      <c r="BX608" s="30"/>
      <c r="BY608" s="30"/>
      <c r="BZ608" s="30"/>
      <c r="CA608" s="30"/>
      <c r="CB608" s="36"/>
      <c r="CC608" s="36"/>
      <c r="CD608" s="36"/>
      <c r="CE608" s="36"/>
      <c r="CF608" s="36"/>
      <c r="CG608" s="36"/>
      <c r="CH608" s="36"/>
      <c r="CI608" s="36"/>
      <c r="CJ608" s="36"/>
      <c r="CK608" s="36"/>
      <c r="CL608" s="36"/>
    </row>
    <row r="609" spans="26:90" x14ac:dyDescent="0.65">
      <c r="Z609" s="8"/>
      <c r="AF609" s="1"/>
      <c r="AG609" s="76"/>
      <c r="AH609" s="1"/>
      <c r="AI609" s="1"/>
      <c r="AJ609" s="36"/>
      <c r="AK609" s="36"/>
      <c r="AL609" s="1"/>
      <c r="AM609" s="1"/>
      <c r="AN609" s="1"/>
      <c r="AO609" s="1"/>
      <c r="AP609" s="36"/>
      <c r="AQ609" s="5"/>
      <c r="AR609" s="36"/>
      <c r="AS609" s="36"/>
      <c r="AT609" s="36"/>
      <c r="AU609" s="36"/>
      <c r="AV609" s="36"/>
      <c r="AW609" s="36"/>
      <c r="AX609" s="36"/>
      <c r="AY609" s="36"/>
      <c r="AZ609" s="36"/>
      <c r="BA609" s="36"/>
      <c r="BB609" s="36"/>
      <c r="BC609" s="36"/>
      <c r="BD609" s="36"/>
      <c r="BE609" s="36"/>
      <c r="BF609" s="36"/>
      <c r="BG609" s="36"/>
      <c r="BH609" s="36"/>
      <c r="BI609" s="36"/>
      <c r="BJ609" s="30"/>
      <c r="BK609" s="30"/>
      <c r="BL609" s="30"/>
      <c r="BM609" s="30"/>
      <c r="BN609" s="30"/>
      <c r="BO609" s="30"/>
      <c r="BP609" s="30"/>
      <c r="BQ609" s="30"/>
      <c r="BR609" s="30"/>
      <c r="BS609" s="30"/>
      <c r="BT609" s="30"/>
      <c r="BU609" s="30"/>
      <c r="BV609" s="30"/>
      <c r="BW609" s="30"/>
      <c r="BX609" s="30"/>
      <c r="BY609" s="30"/>
      <c r="BZ609" s="30"/>
      <c r="CA609" s="30"/>
      <c r="CB609" s="36"/>
      <c r="CC609" s="36"/>
      <c r="CD609" s="36"/>
      <c r="CE609" s="36"/>
      <c r="CF609" s="36"/>
      <c r="CG609" s="36"/>
      <c r="CH609" s="36"/>
      <c r="CI609" s="36"/>
      <c r="CJ609" s="36"/>
      <c r="CK609" s="36"/>
      <c r="CL609" s="36"/>
    </row>
    <row r="610" spans="26:90" x14ac:dyDescent="0.65">
      <c r="Z610" s="8"/>
      <c r="AF610" s="1"/>
      <c r="AG610" s="76"/>
      <c r="AH610" s="1"/>
      <c r="AI610" s="1"/>
      <c r="AJ610" s="36"/>
      <c r="AK610" s="36"/>
      <c r="AL610" s="1"/>
      <c r="AM610" s="1"/>
      <c r="AN610" s="1"/>
      <c r="AO610" s="1"/>
      <c r="AP610" s="36"/>
      <c r="AQ610" s="5"/>
      <c r="AR610" s="36"/>
      <c r="AS610" s="36"/>
      <c r="AT610" s="36"/>
      <c r="AU610" s="36"/>
      <c r="AV610" s="36"/>
      <c r="AW610" s="36"/>
      <c r="AX610" s="36"/>
      <c r="AY610" s="36"/>
      <c r="AZ610" s="36"/>
      <c r="BA610" s="36"/>
      <c r="BB610" s="36"/>
      <c r="BC610" s="36"/>
      <c r="BD610" s="36"/>
      <c r="BE610" s="36"/>
      <c r="BF610" s="36"/>
      <c r="BG610" s="36"/>
      <c r="BH610" s="36"/>
      <c r="BI610" s="36"/>
      <c r="BJ610" s="30"/>
      <c r="BK610" s="30"/>
      <c r="BL610" s="30"/>
      <c r="BM610" s="30"/>
      <c r="BN610" s="30"/>
      <c r="BO610" s="30"/>
      <c r="BP610" s="30"/>
      <c r="BQ610" s="30"/>
      <c r="BR610" s="30"/>
      <c r="BS610" s="30"/>
      <c r="BT610" s="30"/>
      <c r="BU610" s="30"/>
      <c r="BV610" s="30"/>
      <c r="BW610" s="30"/>
      <c r="BX610" s="30"/>
      <c r="BY610" s="30"/>
      <c r="BZ610" s="30"/>
      <c r="CA610" s="30"/>
      <c r="CB610" s="36"/>
      <c r="CC610" s="36"/>
      <c r="CD610" s="36"/>
      <c r="CE610" s="36"/>
      <c r="CF610" s="36"/>
      <c r="CG610" s="36"/>
      <c r="CH610" s="36"/>
      <c r="CI610" s="36"/>
      <c r="CJ610" s="36"/>
      <c r="CK610" s="36"/>
      <c r="CL610" s="36"/>
    </row>
    <row r="611" spans="26:90" x14ac:dyDescent="0.65">
      <c r="Z611" s="8"/>
      <c r="AF611" s="1"/>
      <c r="AG611" s="76"/>
      <c r="AH611" s="1"/>
      <c r="AI611" s="1"/>
      <c r="AJ611" s="36"/>
      <c r="AK611" s="36"/>
      <c r="AL611" s="1"/>
      <c r="AM611" s="1"/>
      <c r="AN611" s="1"/>
      <c r="AO611" s="1"/>
      <c r="AP611" s="36"/>
      <c r="AQ611" s="5"/>
      <c r="AR611" s="36"/>
      <c r="AS611" s="36"/>
      <c r="AT611" s="36"/>
      <c r="AU611" s="36"/>
      <c r="AV611" s="36"/>
      <c r="AW611" s="36"/>
      <c r="AX611" s="36"/>
      <c r="AY611" s="36"/>
      <c r="AZ611" s="36"/>
      <c r="BA611" s="36"/>
      <c r="BB611" s="36"/>
      <c r="BC611" s="36"/>
      <c r="BD611" s="36"/>
      <c r="BE611" s="36"/>
      <c r="BF611" s="36"/>
      <c r="BG611" s="36"/>
      <c r="BH611" s="36"/>
      <c r="BI611" s="36"/>
      <c r="BJ611" s="30"/>
      <c r="BK611" s="30"/>
      <c r="BL611" s="30"/>
      <c r="BM611" s="30"/>
      <c r="BN611" s="30"/>
      <c r="BO611" s="30"/>
      <c r="BP611" s="30"/>
      <c r="BQ611" s="30"/>
      <c r="BR611" s="30"/>
      <c r="BS611" s="30"/>
      <c r="BT611" s="30"/>
      <c r="BU611" s="30"/>
      <c r="BV611" s="30"/>
      <c r="BW611" s="30"/>
      <c r="BX611" s="30"/>
      <c r="BY611" s="30"/>
      <c r="BZ611" s="30"/>
      <c r="CA611" s="30"/>
      <c r="CB611" s="36"/>
      <c r="CC611" s="36"/>
      <c r="CD611" s="36"/>
      <c r="CE611" s="36"/>
      <c r="CF611" s="36"/>
      <c r="CG611" s="36"/>
      <c r="CH611" s="36"/>
      <c r="CI611" s="36"/>
      <c r="CJ611" s="36"/>
      <c r="CK611" s="36"/>
      <c r="CL611" s="36"/>
    </row>
    <row r="612" spans="26:90" x14ac:dyDescent="0.65">
      <c r="Z612" s="8"/>
      <c r="AF612" s="1"/>
      <c r="AG612" s="76"/>
      <c r="AH612" s="1"/>
      <c r="AI612" s="1"/>
      <c r="AJ612" s="36"/>
      <c r="AK612" s="36"/>
      <c r="AL612" s="1"/>
      <c r="AM612" s="1"/>
      <c r="AN612" s="1"/>
      <c r="AO612" s="1"/>
      <c r="AP612" s="36"/>
      <c r="AQ612" s="5"/>
      <c r="AR612" s="36"/>
      <c r="AS612" s="36"/>
      <c r="AT612" s="36"/>
      <c r="AU612" s="36"/>
      <c r="AV612" s="36"/>
      <c r="AW612" s="36"/>
      <c r="AX612" s="36"/>
      <c r="AY612" s="36"/>
      <c r="AZ612" s="36"/>
      <c r="BA612" s="36"/>
      <c r="BB612" s="36"/>
      <c r="BC612" s="36"/>
      <c r="BD612" s="36"/>
      <c r="BE612" s="36"/>
      <c r="BF612" s="36"/>
      <c r="BG612" s="36"/>
      <c r="BH612" s="36"/>
      <c r="BI612" s="36"/>
      <c r="BJ612" s="30"/>
      <c r="BK612" s="30"/>
      <c r="BL612" s="30"/>
      <c r="BM612" s="30"/>
      <c r="BN612" s="30"/>
      <c r="BO612" s="30"/>
      <c r="BP612" s="30"/>
      <c r="BQ612" s="30"/>
      <c r="BR612" s="30"/>
      <c r="BS612" s="30"/>
      <c r="BT612" s="30"/>
      <c r="BU612" s="30"/>
      <c r="BV612" s="30"/>
      <c r="BW612" s="30"/>
      <c r="BX612" s="30"/>
      <c r="BY612" s="30"/>
      <c r="BZ612" s="30"/>
      <c r="CA612" s="30"/>
      <c r="CB612" s="36"/>
      <c r="CC612" s="36"/>
      <c r="CD612" s="36"/>
      <c r="CE612" s="36"/>
      <c r="CF612" s="36"/>
      <c r="CG612" s="36"/>
      <c r="CH612" s="36"/>
      <c r="CI612" s="36"/>
      <c r="CJ612" s="36"/>
      <c r="CK612" s="36"/>
      <c r="CL612" s="36"/>
    </row>
    <row r="613" spans="26:90" x14ac:dyDescent="0.65">
      <c r="Z613" s="8"/>
      <c r="AF613" s="1"/>
      <c r="AG613" s="76"/>
      <c r="AH613" s="1"/>
      <c r="AI613" s="1"/>
      <c r="AJ613" s="36"/>
      <c r="AK613" s="36"/>
      <c r="AL613" s="1"/>
      <c r="AM613" s="1"/>
      <c r="AN613" s="1"/>
      <c r="AO613" s="1"/>
      <c r="AP613" s="36"/>
      <c r="AQ613" s="5"/>
      <c r="AR613" s="36"/>
      <c r="AS613" s="36"/>
      <c r="AT613" s="36"/>
      <c r="AU613" s="36"/>
      <c r="AV613" s="36"/>
      <c r="AW613" s="36"/>
      <c r="AX613" s="36"/>
      <c r="AY613" s="36"/>
      <c r="AZ613" s="36"/>
      <c r="BA613" s="36"/>
      <c r="BB613" s="36"/>
      <c r="BC613" s="36"/>
      <c r="BD613" s="36"/>
      <c r="BE613" s="36"/>
      <c r="BF613" s="36"/>
      <c r="BG613" s="36"/>
      <c r="BH613" s="36"/>
      <c r="BI613" s="36"/>
      <c r="BJ613" s="30"/>
      <c r="BK613" s="30"/>
      <c r="BL613" s="30"/>
      <c r="BM613" s="30"/>
      <c r="BN613" s="30"/>
      <c r="BO613" s="30"/>
      <c r="BP613" s="30"/>
      <c r="BQ613" s="30"/>
      <c r="BR613" s="30"/>
      <c r="BS613" s="30"/>
      <c r="BT613" s="30"/>
      <c r="BU613" s="30"/>
      <c r="BV613" s="30"/>
      <c r="BW613" s="30"/>
      <c r="BX613" s="30"/>
      <c r="BY613" s="30"/>
      <c r="BZ613" s="30"/>
      <c r="CA613" s="30"/>
      <c r="CB613" s="36"/>
      <c r="CC613" s="36"/>
      <c r="CD613" s="36"/>
      <c r="CE613" s="36"/>
      <c r="CF613" s="36"/>
      <c r="CG613" s="36"/>
      <c r="CH613" s="36"/>
      <c r="CI613" s="36"/>
      <c r="CJ613" s="36"/>
      <c r="CK613" s="36"/>
      <c r="CL613" s="36"/>
    </row>
    <row r="614" spans="26:90" x14ac:dyDescent="0.65">
      <c r="Z614" s="8"/>
      <c r="AF614" s="1"/>
      <c r="AG614" s="76"/>
      <c r="AH614" s="1"/>
      <c r="AI614" s="1"/>
      <c r="AJ614" s="36"/>
      <c r="AK614" s="36"/>
      <c r="AL614" s="1"/>
      <c r="AM614" s="1"/>
      <c r="AN614" s="1"/>
      <c r="AO614" s="1"/>
      <c r="AP614" s="36"/>
      <c r="AQ614" s="5"/>
      <c r="AR614" s="36"/>
      <c r="AS614" s="36"/>
      <c r="AT614" s="36"/>
      <c r="AU614" s="36"/>
      <c r="AV614" s="36"/>
      <c r="AW614" s="36"/>
      <c r="AX614" s="36"/>
      <c r="AY614" s="36"/>
      <c r="AZ614" s="36"/>
      <c r="BA614" s="36"/>
      <c r="BB614" s="36"/>
      <c r="BC614" s="36"/>
      <c r="BD614" s="36"/>
      <c r="BE614" s="36"/>
      <c r="BF614" s="36"/>
      <c r="BG614" s="36"/>
      <c r="BH614" s="36"/>
      <c r="BI614" s="36"/>
      <c r="BJ614" s="30"/>
      <c r="BK614" s="30"/>
      <c r="BL614" s="30"/>
      <c r="BM614" s="30"/>
      <c r="BN614" s="30"/>
      <c r="BO614" s="30"/>
      <c r="BP614" s="30"/>
      <c r="BQ614" s="30"/>
      <c r="BR614" s="30"/>
      <c r="BS614" s="30"/>
      <c r="BT614" s="30"/>
      <c r="BU614" s="30"/>
      <c r="BV614" s="30"/>
      <c r="BW614" s="30"/>
      <c r="BX614" s="30"/>
      <c r="BY614" s="30"/>
      <c r="BZ614" s="30"/>
      <c r="CA614" s="30"/>
      <c r="CB614" s="36"/>
      <c r="CC614" s="36"/>
      <c r="CD614" s="36"/>
      <c r="CE614" s="36"/>
      <c r="CF614" s="36"/>
      <c r="CG614" s="36"/>
      <c r="CH614" s="36"/>
      <c r="CI614" s="36"/>
      <c r="CJ614" s="36"/>
      <c r="CK614" s="36"/>
      <c r="CL614" s="36"/>
    </row>
    <row r="615" spans="26:90" x14ac:dyDescent="0.65">
      <c r="Z615" s="8"/>
      <c r="AF615" s="1"/>
      <c r="AG615" s="76"/>
      <c r="AH615" s="1"/>
      <c r="AI615" s="1"/>
      <c r="AJ615" s="36"/>
      <c r="AK615" s="36"/>
      <c r="AL615" s="1"/>
      <c r="AM615" s="1"/>
      <c r="AN615" s="1"/>
      <c r="AO615" s="1"/>
      <c r="AP615" s="36"/>
      <c r="AQ615" s="5"/>
      <c r="AR615" s="36"/>
      <c r="AS615" s="36"/>
      <c r="AT615" s="36"/>
      <c r="AU615" s="36"/>
      <c r="AV615" s="36"/>
      <c r="AW615" s="36"/>
      <c r="AX615" s="36"/>
      <c r="AY615" s="36"/>
      <c r="AZ615" s="36"/>
      <c r="BA615" s="36"/>
      <c r="BB615" s="36"/>
      <c r="BC615" s="36"/>
      <c r="BD615" s="36"/>
      <c r="BE615" s="36"/>
      <c r="BF615" s="36"/>
      <c r="BG615" s="36"/>
      <c r="BH615" s="36"/>
      <c r="BI615" s="36"/>
      <c r="BJ615" s="30"/>
      <c r="BK615" s="30"/>
      <c r="BL615" s="30"/>
      <c r="BM615" s="30"/>
      <c r="BN615" s="30"/>
      <c r="BO615" s="30"/>
      <c r="BP615" s="30"/>
      <c r="BQ615" s="30"/>
      <c r="BR615" s="30"/>
      <c r="BS615" s="30"/>
      <c r="BT615" s="30"/>
      <c r="BU615" s="30"/>
      <c r="BV615" s="30"/>
      <c r="BW615" s="30"/>
      <c r="BX615" s="30"/>
      <c r="BY615" s="30"/>
      <c r="BZ615" s="30"/>
      <c r="CA615" s="30"/>
      <c r="CB615" s="36"/>
      <c r="CC615" s="36"/>
      <c r="CD615" s="36"/>
      <c r="CE615" s="36"/>
      <c r="CF615" s="36"/>
      <c r="CG615" s="36"/>
      <c r="CH615" s="36"/>
      <c r="CI615" s="36"/>
      <c r="CJ615" s="36"/>
      <c r="CK615" s="36"/>
      <c r="CL615" s="36"/>
    </row>
    <row r="616" spans="26:90" x14ac:dyDescent="0.65">
      <c r="Z616" s="8"/>
      <c r="AF616" s="1"/>
      <c r="AG616" s="76"/>
      <c r="AH616" s="1"/>
      <c r="AI616" s="1"/>
      <c r="AJ616" s="36"/>
      <c r="AK616" s="36"/>
      <c r="AL616" s="1"/>
      <c r="AM616" s="1"/>
      <c r="AN616" s="1"/>
      <c r="AO616" s="1"/>
      <c r="AP616" s="36"/>
      <c r="AQ616" s="5"/>
      <c r="AR616" s="36"/>
      <c r="AS616" s="36"/>
      <c r="AT616" s="36"/>
      <c r="AU616" s="36"/>
      <c r="AV616" s="36"/>
      <c r="AW616" s="36"/>
      <c r="AX616" s="36"/>
      <c r="AY616" s="36"/>
      <c r="AZ616" s="36"/>
      <c r="BA616" s="36"/>
      <c r="BB616" s="36"/>
      <c r="BC616" s="36"/>
      <c r="BD616" s="36"/>
      <c r="BE616" s="36"/>
      <c r="BF616" s="36"/>
      <c r="BG616" s="36"/>
      <c r="BH616" s="36"/>
      <c r="BI616" s="36"/>
      <c r="BJ616" s="30"/>
      <c r="BK616" s="30"/>
      <c r="BL616" s="30"/>
      <c r="BM616" s="30"/>
      <c r="BN616" s="30"/>
      <c r="BO616" s="30"/>
      <c r="BP616" s="30"/>
      <c r="BQ616" s="30"/>
      <c r="BR616" s="30"/>
      <c r="BS616" s="30"/>
      <c r="BT616" s="30"/>
      <c r="BU616" s="30"/>
      <c r="BV616" s="30"/>
      <c r="BW616" s="30"/>
      <c r="BX616" s="30"/>
      <c r="BY616" s="30"/>
      <c r="BZ616" s="30"/>
      <c r="CA616" s="30"/>
      <c r="CB616" s="36"/>
      <c r="CC616" s="36"/>
      <c r="CD616" s="36"/>
      <c r="CE616" s="36"/>
      <c r="CF616" s="36"/>
      <c r="CG616" s="36"/>
      <c r="CH616" s="36"/>
      <c r="CI616" s="36"/>
      <c r="CJ616" s="36"/>
      <c r="CK616" s="36"/>
      <c r="CL616" s="36"/>
    </row>
    <row r="617" spans="26:90" x14ac:dyDescent="0.65">
      <c r="Z617" s="8"/>
      <c r="AF617" s="1"/>
      <c r="AG617" s="76"/>
      <c r="AH617" s="1"/>
      <c r="AI617" s="1"/>
      <c r="AJ617" s="36"/>
      <c r="AK617" s="36"/>
      <c r="AL617" s="1"/>
      <c r="AM617" s="1"/>
      <c r="AN617" s="1"/>
      <c r="AO617" s="1"/>
      <c r="AP617" s="36"/>
      <c r="AQ617" s="5"/>
      <c r="AR617" s="36"/>
      <c r="AS617" s="36"/>
      <c r="AT617" s="36"/>
      <c r="AU617" s="36"/>
      <c r="AV617" s="36"/>
      <c r="AW617" s="36"/>
      <c r="AX617" s="36"/>
      <c r="AY617" s="36"/>
      <c r="AZ617" s="36"/>
      <c r="BA617" s="36"/>
      <c r="BB617" s="36"/>
      <c r="BC617" s="36"/>
      <c r="BD617" s="36"/>
      <c r="BE617" s="36"/>
      <c r="BF617" s="36"/>
      <c r="BG617" s="36"/>
      <c r="BH617" s="36"/>
      <c r="BI617" s="36"/>
      <c r="BJ617" s="30"/>
      <c r="BK617" s="30"/>
      <c r="BL617" s="30"/>
      <c r="BM617" s="30"/>
      <c r="BN617" s="30"/>
      <c r="BO617" s="30"/>
      <c r="BP617" s="30"/>
      <c r="BQ617" s="30"/>
      <c r="BR617" s="30"/>
      <c r="BS617" s="30"/>
      <c r="BT617" s="30"/>
      <c r="BU617" s="30"/>
      <c r="BV617" s="30"/>
      <c r="BW617" s="30"/>
      <c r="BX617" s="30"/>
      <c r="BY617" s="30"/>
      <c r="BZ617" s="30"/>
      <c r="CA617" s="30"/>
      <c r="CB617" s="36"/>
      <c r="CC617" s="36"/>
      <c r="CD617" s="36"/>
      <c r="CE617" s="36"/>
      <c r="CF617" s="36"/>
      <c r="CG617" s="36"/>
      <c r="CH617" s="36"/>
      <c r="CI617" s="36"/>
      <c r="CJ617" s="36"/>
      <c r="CK617" s="36"/>
      <c r="CL617" s="36"/>
    </row>
    <row r="618" spans="26:90" x14ac:dyDescent="0.65">
      <c r="Z618" s="8"/>
      <c r="AF618" s="1"/>
      <c r="AG618" s="76"/>
      <c r="AH618" s="1"/>
      <c r="AI618" s="1"/>
      <c r="AJ618" s="36"/>
      <c r="AK618" s="36"/>
      <c r="AL618" s="1"/>
      <c r="AM618" s="1"/>
      <c r="AN618" s="1"/>
      <c r="AO618" s="1"/>
      <c r="AP618" s="36"/>
      <c r="AQ618" s="5"/>
      <c r="AR618" s="36"/>
      <c r="AS618" s="36"/>
      <c r="AT618" s="36"/>
      <c r="AU618" s="36"/>
      <c r="AV618" s="36"/>
      <c r="AW618" s="36"/>
      <c r="AX618" s="36"/>
      <c r="AY618" s="36"/>
      <c r="AZ618" s="36"/>
      <c r="BA618" s="36"/>
      <c r="BB618" s="36"/>
      <c r="BC618" s="36"/>
      <c r="BD618" s="36"/>
      <c r="BE618" s="36"/>
      <c r="BF618" s="36"/>
      <c r="BG618" s="36"/>
      <c r="BH618" s="36"/>
      <c r="BI618" s="36"/>
      <c r="BJ618" s="30"/>
      <c r="BK618" s="30"/>
      <c r="BL618" s="30"/>
      <c r="BM618" s="30"/>
      <c r="BN618" s="30"/>
      <c r="BO618" s="30"/>
      <c r="BP618" s="30"/>
      <c r="BQ618" s="30"/>
      <c r="BR618" s="30"/>
      <c r="BS618" s="30"/>
      <c r="BT618" s="30"/>
      <c r="BU618" s="30"/>
      <c r="BV618" s="30"/>
      <c r="BW618" s="30"/>
      <c r="BX618" s="30"/>
      <c r="BY618" s="30"/>
      <c r="BZ618" s="30"/>
      <c r="CA618" s="30"/>
      <c r="CB618" s="36"/>
      <c r="CC618" s="36"/>
      <c r="CD618" s="36"/>
      <c r="CE618" s="36"/>
      <c r="CF618" s="36"/>
      <c r="CG618" s="36"/>
      <c r="CH618" s="36"/>
      <c r="CI618" s="36"/>
      <c r="CJ618" s="36"/>
      <c r="CK618" s="36"/>
      <c r="CL618" s="36"/>
    </row>
    <row r="619" spans="26:90" x14ac:dyDescent="0.65">
      <c r="Z619" s="8"/>
      <c r="AF619" s="1"/>
      <c r="AG619" s="76"/>
      <c r="AH619" s="1"/>
      <c r="AI619" s="1"/>
      <c r="AJ619" s="36"/>
      <c r="AK619" s="36"/>
      <c r="AL619" s="1"/>
      <c r="AM619" s="1"/>
      <c r="AN619" s="1"/>
      <c r="AO619" s="1"/>
      <c r="AP619" s="36"/>
      <c r="AQ619" s="5"/>
      <c r="AR619" s="36"/>
      <c r="AS619" s="36"/>
      <c r="AT619" s="36"/>
      <c r="AU619" s="36"/>
      <c r="AV619" s="36"/>
      <c r="AW619" s="36"/>
      <c r="AX619" s="36"/>
      <c r="AY619" s="36"/>
      <c r="AZ619" s="36"/>
      <c r="BA619" s="36"/>
      <c r="BB619" s="36"/>
      <c r="BC619" s="36"/>
      <c r="BD619" s="36"/>
      <c r="BE619" s="36"/>
      <c r="BF619" s="36"/>
      <c r="BG619" s="36"/>
      <c r="BH619" s="36"/>
      <c r="BI619" s="36"/>
      <c r="BJ619" s="30"/>
      <c r="BK619" s="30"/>
      <c r="BL619" s="30"/>
      <c r="BM619" s="30"/>
      <c r="BN619" s="30"/>
      <c r="BO619" s="30"/>
      <c r="BP619" s="30"/>
      <c r="BQ619" s="30"/>
      <c r="BR619" s="30"/>
      <c r="BS619" s="30"/>
      <c r="BT619" s="30"/>
      <c r="BU619" s="30"/>
      <c r="BV619" s="30"/>
      <c r="BW619" s="30"/>
      <c r="BX619" s="30"/>
      <c r="BY619" s="30"/>
      <c r="BZ619" s="30"/>
      <c r="CA619" s="30"/>
      <c r="CB619" s="36"/>
      <c r="CC619" s="36"/>
      <c r="CD619" s="36"/>
      <c r="CE619" s="36"/>
      <c r="CF619" s="36"/>
      <c r="CG619" s="36"/>
      <c r="CH619" s="36"/>
      <c r="CI619" s="36"/>
      <c r="CJ619" s="36"/>
      <c r="CK619" s="36"/>
      <c r="CL619" s="36"/>
    </row>
    <row r="620" spans="26:90" x14ac:dyDescent="0.65">
      <c r="Z620" s="8"/>
      <c r="AF620" s="1"/>
      <c r="AG620" s="76"/>
      <c r="AH620" s="1"/>
      <c r="AI620" s="1"/>
      <c r="AJ620" s="36"/>
      <c r="AK620" s="36"/>
      <c r="AL620" s="1"/>
      <c r="AM620" s="1"/>
      <c r="AN620" s="1"/>
      <c r="AO620" s="1"/>
      <c r="AP620" s="36"/>
      <c r="AQ620" s="5"/>
      <c r="AR620" s="36"/>
      <c r="AS620" s="36"/>
      <c r="AT620" s="36"/>
      <c r="AU620" s="36"/>
      <c r="AV620" s="36"/>
      <c r="AW620" s="36"/>
      <c r="AX620" s="36"/>
      <c r="AY620" s="36"/>
      <c r="AZ620" s="36"/>
      <c r="BA620" s="36"/>
      <c r="BB620" s="36"/>
      <c r="BC620" s="36"/>
      <c r="BD620" s="36"/>
      <c r="BE620" s="36"/>
      <c r="BF620" s="36"/>
      <c r="BG620" s="36"/>
      <c r="BH620" s="36"/>
      <c r="BI620" s="36"/>
      <c r="BJ620" s="30"/>
      <c r="BK620" s="30"/>
      <c r="BL620" s="30"/>
      <c r="BM620" s="30"/>
      <c r="BN620" s="30"/>
      <c r="BO620" s="30"/>
      <c r="BP620" s="30"/>
      <c r="BQ620" s="30"/>
      <c r="BR620" s="30"/>
      <c r="BS620" s="30"/>
      <c r="BT620" s="30"/>
      <c r="BU620" s="30"/>
      <c r="BV620" s="30"/>
      <c r="BW620" s="30"/>
      <c r="BX620" s="30"/>
      <c r="BY620" s="30"/>
      <c r="BZ620" s="30"/>
      <c r="CA620" s="30"/>
      <c r="CB620" s="36"/>
      <c r="CC620" s="36"/>
      <c r="CD620" s="36"/>
      <c r="CE620" s="36"/>
      <c r="CF620" s="36"/>
      <c r="CG620" s="36"/>
      <c r="CH620" s="36"/>
      <c r="CI620" s="36"/>
      <c r="CJ620" s="36"/>
      <c r="CK620" s="36"/>
      <c r="CL620" s="36"/>
    </row>
    <row r="621" spans="26:90" x14ac:dyDescent="0.65">
      <c r="Z621" s="8"/>
      <c r="AF621" s="1"/>
      <c r="AG621" s="76"/>
      <c r="AH621" s="1"/>
      <c r="AI621" s="1"/>
      <c r="AJ621" s="36"/>
      <c r="AK621" s="36"/>
      <c r="AL621" s="1"/>
      <c r="AM621" s="1"/>
      <c r="AN621" s="1"/>
      <c r="AO621" s="1"/>
      <c r="AP621" s="36"/>
      <c r="AQ621" s="5"/>
      <c r="AR621" s="36"/>
      <c r="AS621" s="36"/>
      <c r="AT621" s="36"/>
      <c r="AU621" s="36"/>
      <c r="AV621" s="36"/>
      <c r="AW621" s="36"/>
      <c r="AX621" s="36"/>
      <c r="AY621" s="36"/>
      <c r="AZ621" s="36"/>
      <c r="BA621" s="36"/>
      <c r="BB621" s="36"/>
      <c r="BC621" s="36"/>
      <c r="BD621" s="36"/>
      <c r="BE621" s="36"/>
      <c r="BF621" s="36"/>
      <c r="BG621" s="36"/>
      <c r="BH621" s="36"/>
      <c r="BI621" s="36"/>
      <c r="BJ621" s="30"/>
      <c r="BK621" s="30"/>
      <c r="BL621" s="30"/>
      <c r="BM621" s="30"/>
      <c r="BN621" s="30"/>
      <c r="BO621" s="30"/>
      <c r="BP621" s="30"/>
      <c r="BQ621" s="30"/>
      <c r="BR621" s="30"/>
      <c r="BS621" s="30"/>
      <c r="BT621" s="30"/>
      <c r="BU621" s="30"/>
      <c r="BV621" s="30"/>
      <c r="BW621" s="30"/>
      <c r="BX621" s="30"/>
      <c r="BY621" s="30"/>
      <c r="BZ621" s="30"/>
      <c r="CA621" s="30"/>
      <c r="CB621" s="36"/>
      <c r="CC621" s="36"/>
      <c r="CD621" s="36"/>
      <c r="CE621" s="36"/>
      <c r="CF621" s="36"/>
      <c r="CG621" s="36"/>
      <c r="CH621" s="36"/>
      <c r="CI621" s="36"/>
      <c r="CJ621" s="36"/>
      <c r="CK621" s="36"/>
      <c r="CL621" s="36"/>
    </row>
    <row r="622" spans="26:90" x14ac:dyDescent="0.65">
      <c r="Z622" s="8"/>
      <c r="AF622" s="1"/>
      <c r="AG622" s="76"/>
      <c r="AH622" s="1"/>
      <c r="AI622" s="1"/>
      <c r="AJ622" s="36"/>
      <c r="AK622" s="36"/>
      <c r="AL622" s="1"/>
      <c r="AM622" s="1"/>
      <c r="AN622" s="1"/>
      <c r="AO622" s="1"/>
      <c r="AP622" s="36"/>
      <c r="AQ622" s="5"/>
      <c r="AR622" s="36"/>
      <c r="AS622" s="36"/>
      <c r="AT622" s="36"/>
      <c r="AU622" s="36"/>
      <c r="AV622" s="36"/>
      <c r="AW622" s="36"/>
      <c r="AX622" s="36"/>
      <c r="AY622" s="36"/>
      <c r="AZ622" s="36"/>
      <c r="BA622" s="36"/>
      <c r="BB622" s="36"/>
      <c r="BC622" s="36"/>
      <c r="BD622" s="36"/>
      <c r="BE622" s="36"/>
      <c r="BF622" s="36"/>
      <c r="BG622" s="36"/>
      <c r="BH622" s="36"/>
      <c r="BI622" s="36"/>
      <c r="BJ622" s="30"/>
      <c r="BK622" s="30"/>
      <c r="BL622" s="30"/>
      <c r="BM622" s="30"/>
      <c r="BN622" s="30"/>
      <c r="BO622" s="30"/>
      <c r="BP622" s="30"/>
      <c r="BQ622" s="30"/>
      <c r="BR622" s="30"/>
      <c r="BS622" s="30"/>
      <c r="BT622" s="30"/>
      <c r="BU622" s="30"/>
      <c r="BV622" s="30"/>
      <c r="BW622" s="30"/>
      <c r="BX622" s="30"/>
      <c r="BY622" s="30"/>
      <c r="BZ622" s="30"/>
      <c r="CA622" s="30"/>
      <c r="CB622" s="36"/>
      <c r="CC622" s="36"/>
      <c r="CD622" s="36"/>
      <c r="CE622" s="36"/>
      <c r="CF622" s="36"/>
      <c r="CG622" s="36"/>
      <c r="CH622" s="36"/>
      <c r="CI622" s="36"/>
      <c r="CJ622" s="36"/>
      <c r="CK622" s="36"/>
      <c r="CL622" s="36"/>
    </row>
    <row r="623" spans="26:90" x14ac:dyDescent="0.65">
      <c r="Z623" s="8"/>
      <c r="AF623" s="1"/>
      <c r="AG623" s="76"/>
      <c r="AH623" s="1"/>
      <c r="AI623" s="1"/>
      <c r="AJ623" s="36"/>
      <c r="AK623" s="36"/>
      <c r="AL623" s="1"/>
      <c r="AM623" s="1"/>
      <c r="AN623" s="1"/>
      <c r="AO623" s="1"/>
      <c r="AP623" s="36"/>
      <c r="AQ623" s="5"/>
      <c r="AR623" s="36"/>
      <c r="AS623" s="36"/>
      <c r="AT623" s="36"/>
      <c r="AU623" s="36"/>
      <c r="AV623" s="36"/>
      <c r="AW623" s="36"/>
      <c r="AX623" s="36"/>
      <c r="AY623" s="36"/>
      <c r="AZ623" s="36"/>
      <c r="BA623" s="36"/>
      <c r="BB623" s="36"/>
      <c r="BC623" s="36"/>
      <c r="BD623" s="36"/>
      <c r="BE623" s="36"/>
      <c r="BF623" s="36"/>
      <c r="BG623" s="36"/>
      <c r="BH623" s="36"/>
      <c r="BI623" s="36"/>
      <c r="BJ623" s="30"/>
      <c r="BK623" s="30"/>
      <c r="BL623" s="30"/>
      <c r="BM623" s="30"/>
      <c r="BN623" s="30"/>
      <c r="BO623" s="30"/>
      <c r="BP623" s="30"/>
      <c r="BQ623" s="30"/>
      <c r="BR623" s="30"/>
      <c r="BS623" s="30"/>
      <c r="BT623" s="30"/>
      <c r="BU623" s="30"/>
      <c r="BV623" s="30"/>
      <c r="BW623" s="30"/>
      <c r="BX623" s="30"/>
      <c r="BY623" s="30"/>
      <c r="BZ623" s="30"/>
      <c r="CA623" s="30"/>
      <c r="CB623" s="36"/>
      <c r="CC623" s="36"/>
      <c r="CD623" s="36"/>
      <c r="CE623" s="36"/>
      <c r="CF623" s="36"/>
      <c r="CG623" s="36"/>
      <c r="CH623" s="36"/>
      <c r="CI623" s="36"/>
      <c r="CJ623" s="36"/>
      <c r="CK623" s="36"/>
      <c r="CL623" s="36"/>
    </row>
    <row r="624" spans="26:90" x14ac:dyDescent="0.65">
      <c r="Z624" s="8"/>
      <c r="AF624" s="1"/>
      <c r="AG624" s="76"/>
      <c r="AH624" s="1"/>
      <c r="AI624" s="1"/>
      <c r="AJ624" s="36"/>
      <c r="AK624" s="36"/>
      <c r="AL624" s="1"/>
      <c r="AM624" s="1"/>
      <c r="AN624" s="1"/>
      <c r="AO624" s="1"/>
      <c r="AP624" s="36"/>
      <c r="AQ624" s="5"/>
      <c r="AR624" s="36"/>
      <c r="AS624" s="36"/>
      <c r="AT624" s="36"/>
      <c r="AU624" s="36"/>
      <c r="AV624" s="36"/>
      <c r="AW624" s="36"/>
      <c r="AX624" s="36"/>
      <c r="AY624" s="36"/>
      <c r="AZ624" s="36"/>
      <c r="BA624" s="36"/>
      <c r="BB624" s="36"/>
      <c r="BC624" s="36"/>
      <c r="BD624" s="36"/>
      <c r="BE624" s="36"/>
      <c r="BF624" s="36"/>
      <c r="BG624" s="36"/>
      <c r="BH624" s="36"/>
      <c r="BI624" s="36"/>
      <c r="BJ624" s="30"/>
      <c r="BK624" s="30"/>
      <c r="BL624" s="30"/>
      <c r="BM624" s="30"/>
      <c r="BN624" s="30"/>
      <c r="BO624" s="30"/>
      <c r="BP624" s="30"/>
      <c r="BQ624" s="30"/>
      <c r="BR624" s="30"/>
      <c r="BS624" s="30"/>
      <c r="BT624" s="30"/>
      <c r="BU624" s="30"/>
      <c r="BV624" s="30"/>
      <c r="BW624" s="30"/>
      <c r="BX624" s="30"/>
      <c r="BY624" s="30"/>
      <c r="BZ624" s="30"/>
      <c r="CA624" s="30"/>
      <c r="CB624" s="36"/>
      <c r="CC624" s="36"/>
      <c r="CD624" s="36"/>
      <c r="CE624" s="36"/>
      <c r="CF624" s="36"/>
      <c r="CG624" s="36"/>
      <c r="CH624" s="36"/>
      <c r="CI624" s="36"/>
      <c r="CJ624" s="36"/>
      <c r="CK624" s="36"/>
      <c r="CL624" s="36"/>
    </row>
    <row r="625" spans="24:90" x14ac:dyDescent="0.65">
      <c r="Z625" s="8"/>
      <c r="AF625" s="1"/>
      <c r="AG625" s="76"/>
      <c r="AH625" s="1"/>
      <c r="AI625" s="1"/>
      <c r="AJ625" s="36"/>
      <c r="AK625" s="36"/>
      <c r="AL625" s="1"/>
      <c r="AM625" s="1"/>
      <c r="AN625" s="1"/>
      <c r="AO625" s="1"/>
      <c r="AP625" s="36"/>
      <c r="AQ625" s="5"/>
      <c r="AR625" s="36"/>
      <c r="AS625" s="36"/>
      <c r="AT625" s="36"/>
      <c r="AU625" s="36"/>
      <c r="AV625" s="36"/>
      <c r="AW625" s="36"/>
      <c r="AX625" s="36"/>
      <c r="AY625" s="36"/>
      <c r="AZ625" s="36"/>
      <c r="BA625" s="36"/>
      <c r="BB625" s="36"/>
      <c r="BC625" s="36"/>
      <c r="BD625" s="36"/>
      <c r="BE625" s="36"/>
      <c r="BF625" s="36"/>
      <c r="BG625" s="36"/>
      <c r="BH625" s="36"/>
      <c r="BI625" s="36"/>
      <c r="BJ625" s="30"/>
      <c r="BK625" s="30"/>
      <c r="BL625" s="30"/>
      <c r="BM625" s="30"/>
      <c r="BN625" s="30"/>
      <c r="BO625" s="30"/>
      <c r="BP625" s="30"/>
      <c r="BQ625" s="30"/>
      <c r="BR625" s="30"/>
      <c r="BS625" s="30"/>
      <c r="BT625" s="30"/>
      <c r="BU625" s="30"/>
      <c r="BV625" s="30"/>
      <c r="BW625" s="30"/>
      <c r="BX625" s="30"/>
      <c r="BY625" s="30"/>
      <c r="BZ625" s="30"/>
      <c r="CA625" s="30"/>
      <c r="CB625" s="36"/>
      <c r="CC625" s="36"/>
      <c r="CD625" s="36"/>
      <c r="CE625" s="36"/>
      <c r="CF625" s="36"/>
      <c r="CG625" s="36"/>
      <c r="CH625" s="36"/>
      <c r="CI625" s="36"/>
      <c r="CJ625" s="36"/>
      <c r="CK625" s="36"/>
      <c r="CL625" s="36"/>
    </row>
    <row r="626" spans="24:90" x14ac:dyDescent="0.65">
      <c r="Z626" s="8"/>
      <c r="AF626" s="1"/>
      <c r="AG626" s="76"/>
      <c r="AH626" s="1"/>
      <c r="AI626" s="1"/>
      <c r="AJ626" s="36"/>
      <c r="AK626" s="36"/>
      <c r="AL626" s="1"/>
      <c r="AM626" s="1"/>
      <c r="AN626" s="1"/>
      <c r="AO626" s="1"/>
      <c r="AP626" s="36"/>
      <c r="AQ626" s="5"/>
      <c r="AR626" s="36"/>
      <c r="AS626" s="36"/>
      <c r="AT626" s="36"/>
      <c r="AU626" s="36"/>
      <c r="AV626" s="36"/>
      <c r="AW626" s="36"/>
      <c r="AX626" s="36"/>
      <c r="AY626" s="36"/>
      <c r="AZ626" s="36"/>
      <c r="BA626" s="36"/>
      <c r="BB626" s="36"/>
      <c r="BC626" s="36"/>
      <c r="BD626" s="36"/>
      <c r="BE626" s="36"/>
      <c r="BF626" s="36"/>
      <c r="BG626" s="36"/>
      <c r="BH626" s="36"/>
      <c r="BI626" s="36"/>
      <c r="BJ626" s="30"/>
      <c r="BK626" s="30"/>
      <c r="BL626" s="30"/>
      <c r="BM626" s="30"/>
      <c r="BN626" s="30"/>
      <c r="BO626" s="30"/>
      <c r="BP626" s="30"/>
      <c r="BQ626" s="30"/>
      <c r="BR626" s="30"/>
      <c r="BS626" s="30"/>
      <c r="BT626" s="30"/>
      <c r="BU626" s="30"/>
      <c r="BV626" s="30"/>
      <c r="BW626" s="30"/>
      <c r="BX626" s="30"/>
      <c r="BY626" s="30"/>
      <c r="BZ626" s="30"/>
      <c r="CA626" s="30"/>
      <c r="CB626" s="36"/>
      <c r="CC626" s="36"/>
      <c r="CD626" s="36"/>
      <c r="CE626" s="36"/>
      <c r="CF626" s="36"/>
      <c r="CG626" s="36"/>
      <c r="CH626" s="36"/>
      <c r="CI626" s="36"/>
      <c r="CJ626" s="36"/>
      <c r="CK626" s="36"/>
      <c r="CL626" s="36"/>
    </row>
    <row r="627" spans="24:90" x14ac:dyDescent="0.65">
      <c r="Z627" s="8"/>
      <c r="AF627" s="1"/>
      <c r="AG627" s="76"/>
      <c r="AH627" s="1"/>
      <c r="AI627" s="1"/>
      <c r="AJ627" s="36"/>
      <c r="AK627" s="36"/>
      <c r="AL627" s="1"/>
      <c r="AM627" s="1"/>
      <c r="AN627" s="1"/>
      <c r="AO627" s="1"/>
      <c r="AP627" s="36"/>
      <c r="AQ627" s="5"/>
      <c r="AR627" s="36"/>
      <c r="AS627" s="36"/>
      <c r="AT627" s="36"/>
      <c r="AU627" s="36"/>
      <c r="AV627" s="36"/>
      <c r="AW627" s="36"/>
      <c r="AX627" s="36"/>
      <c r="AY627" s="36"/>
      <c r="AZ627" s="36"/>
      <c r="BA627" s="36"/>
      <c r="BB627" s="36"/>
      <c r="BC627" s="36"/>
      <c r="BD627" s="36"/>
      <c r="BE627" s="36"/>
      <c r="BF627" s="36"/>
      <c r="BG627" s="36"/>
      <c r="BH627" s="36"/>
      <c r="BI627" s="36"/>
      <c r="BJ627" s="30"/>
      <c r="BK627" s="30"/>
      <c r="BL627" s="30"/>
      <c r="BM627" s="30"/>
      <c r="BN627" s="30"/>
      <c r="BO627" s="30"/>
      <c r="BP627" s="30"/>
      <c r="BQ627" s="30"/>
      <c r="BR627" s="30"/>
      <c r="BS627" s="30"/>
      <c r="BT627" s="30"/>
      <c r="BU627" s="30"/>
      <c r="BV627" s="30"/>
      <c r="BW627" s="30"/>
      <c r="BX627" s="30"/>
      <c r="BY627" s="30"/>
      <c r="BZ627" s="30"/>
      <c r="CA627" s="30"/>
      <c r="CB627" s="36"/>
      <c r="CC627" s="36"/>
      <c r="CD627" s="36"/>
      <c r="CE627" s="36"/>
      <c r="CF627" s="36"/>
      <c r="CG627" s="36"/>
      <c r="CH627" s="36"/>
      <c r="CI627" s="36"/>
      <c r="CJ627" s="36"/>
      <c r="CK627" s="36"/>
      <c r="CL627" s="36"/>
    </row>
    <row r="628" spans="24:90" x14ac:dyDescent="0.65">
      <c r="Z628" s="8"/>
      <c r="AF628" s="1"/>
      <c r="AG628" s="76"/>
      <c r="AH628" s="1"/>
      <c r="AI628" s="1"/>
      <c r="AJ628" s="36"/>
      <c r="AK628" s="36"/>
      <c r="AL628" s="1"/>
      <c r="AM628" s="1"/>
      <c r="AN628" s="1"/>
      <c r="AO628" s="1"/>
      <c r="AP628" s="36"/>
      <c r="AQ628" s="5"/>
      <c r="AR628" s="36"/>
      <c r="AS628" s="36"/>
      <c r="AT628" s="36"/>
      <c r="AU628" s="36"/>
      <c r="AV628" s="36"/>
      <c r="AW628" s="36"/>
      <c r="AX628" s="36"/>
      <c r="AY628" s="36"/>
      <c r="AZ628" s="36"/>
      <c r="BA628" s="36"/>
      <c r="BB628" s="36"/>
      <c r="BC628" s="36"/>
      <c r="BD628" s="36"/>
      <c r="BE628" s="36"/>
      <c r="BF628" s="36"/>
      <c r="BG628" s="36"/>
      <c r="BH628" s="36"/>
      <c r="BI628" s="36"/>
      <c r="BJ628" s="30"/>
      <c r="BK628" s="30"/>
      <c r="BL628" s="30"/>
      <c r="BM628" s="30"/>
      <c r="BN628" s="30"/>
      <c r="BO628" s="30"/>
      <c r="BP628" s="30"/>
      <c r="BQ628" s="30"/>
      <c r="BR628" s="30"/>
      <c r="BS628" s="30"/>
      <c r="BT628" s="30"/>
      <c r="BU628" s="30"/>
      <c r="BV628" s="30"/>
      <c r="BW628" s="30"/>
      <c r="BX628" s="30"/>
      <c r="BY628" s="30"/>
      <c r="BZ628" s="30"/>
      <c r="CA628" s="30"/>
      <c r="CB628" s="36"/>
      <c r="CC628" s="36"/>
      <c r="CD628" s="36"/>
      <c r="CE628" s="36"/>
      <c r="CF628" s="36"/>
      <c r="CG628" s="36"/>
      <c r="CH628" s="36"/>
      <c r="CI628" s="36"/>
      <c r="CJ628" s="36"/>
      <c r="CK628" s="36"/>
      <c r="CL628" s="36"/>
    </row>
    <row r="629" spans="24:90" x14ac:dyDescent="0.65">
      <c r="Z629" s="8"/>
      <c r="AF629" s="1"/>
      <c r="AG629" s="76"/>
      <c r="AH629" s="1"/>
      <c r="AI629" s="1"/>
      <c r="AJ629" s="36"/>
      <c r="AK629" s="36"/>
      <c r="AL629" s="1"/>
      <c r="AM629" s="1"/>
      <c r="AN629" s="1"/>
      <c r="AO629" s="1"/>
      <c r="AP629" s="36"/>
      <c r="AQ629" s="5"/>
      <c r="AR629" s="36"/>
      <c r="AS629" s="36"/>
      <c r="AT629" s="36"/>
      <c r="AU629" s="36"/>
      <c r="AV629" s="36"/>
      <c r="AW629" s="36"/>
      <c r="AX629" s="36"/>
      <c r="AY629" s="36"/>
      <c r="AZ629" s="36"/>
      <c r="BA629" s="36"/>
      <c r="BB629" s="36"/>
      <c r="BC629" s="36"/>
      <c r="BD629" s="36"/>
      <c r="BE629" s="36"/>
      <c r="BF629" s="36"/>
      <c r="BG629" s="36"/>
      <c r="BH629" s="36"/>
      <c r="BI629" s="36"/>
      <c r="BJ629" s="30"/>
      <c r="BK629" s="30"/>
      <c r="BL629" s="30"/>
      <c r="BM629" s="30"/>
      <c r="BN629" s="30"/>
      <c r="BO629" s="30"/>
      <c r="BP629" s="30"/>
      <c r="BQ629" s="30"/>
      <c r="BR629" s="30"/>
      <c r="BS629" s="30"/>
      <c r="BT629" s="30"/>
      <c r="BU629" s="30"/>
      <c r="BV629" s="30"/>
      <c r="BW629" s="30"/>
      <c r="BX629" s="30"/>
      <c r="BY629" s="30"/>
      <c r="BZ629" s="30"/>
      <c r="CA629" s="30"/>
      <c r="CB629" s="36"/>
      <c r="CC629" s="36"/>
      <c r="CD629" s="36"/>
      <c r="CE629" s="36"/>
      <c r="CF629" s="36"/>
      <c r="CG629" s="36"/>
      <c r="CH629" s="36"/>
      <c r="CI629" s="36"/>
      <c r="CJ629" s="36"/>
      <c r="CK629" s="36"/>
      <c r="CL629" s="36"/>
    </row>
    <row r="630" spans="24:90" x14ac:dyDescent="0.65">
      <c r="Z630" s="8"/>
      <c r="AF630" s="1"/>
      <c r="AG630" s="76"/>
      <c r="AH630" s="1"/>
      <c r="AI630" s="1"/>
      <c r="AJ630" s="36"/>
      <c r="AK630" s="36"/>
      <c r="AL630" s="1"/>
      <c r="AM630" s="1"/>
      <c r="AN630" s="1"/>
      <c r="AO630" s="1"/>
      <c r="AP630" s="36"/>
      <c r="AQ630" s="36"/>
      <c r="AR630" s="36"/>
      <c r="AS630" s="36"/>
      <c r="AT630" s="36"/>
      <c r="AU630" s="36"/>
      <c r="AV630" s="36"/>
      <c r="AW630" s="36"/>
      <c r="AX630" s="36"/>
      <c r="AY630" s="36"/>
      <c r="AZ630" s="36"/>
      <c r="BA630" s="36"/>
      <c r="BB630" s="36"/>
      <c r="BC630" s="36"/>
      <c r="BD630" s="36"/>
      <c r="BE630" s="36"/>
      <c r="BF630" s="36"/>
      <c r="BG630" s="36"/>
      <c r="BH630" s="36"/>
      <c r="BI630" s="36"/>
      <c r="BJ630" s="30"/>
      <c r="BK630" s="30"/>
      <c r="BL630" s="30"/>
      <c r="BM630" s="30"/>
      <c r="BN630" s="30"/>
      <c r="BO630" s="30"/>
      <c r="BP630" s="30"/>
      <c r="BQ630" s="30"/>
      <c r="BR630" s="30"/>
      <c r="BS630" s="30"/>
      <c r="BT630" s="30"/>
      <c r="BU630" s="30"/>
      <c r="BV630" s="30"/>
      <c r="BW630" s="30"/>
      <c r="BX630" s="30"/>
      <c r="BY630" s="30"/>
      <c r="BZ630" s="30"/>
      <c r="CA630" s="30"/>
      <c r="CB630" s="36"/>
      <c r="CC630" s="36"/>
      <c r="CD630" s="36"/>
      <c r="CE630" s="36"/>
      <c r="CF630" s="36"/>
      <c r="CG630" s="36"/>
      <c r="CH630" s="36"/>
      <c r="CI630" s="36"/>
      <c r="CJ630" s="36"/>
      <c r="CK630" s="36"/>
      <c r="CL630" s="36"/>
    </row>
    <row r="631" spans="24:90" x14ac:dyDescent="0.65">
      <c r="Z631" s="8"/>
      <c r="AF631" s="1"/>
      <c r="AG631" s="76"/>
      <c r="AH631" s="1"/>
      <c r="AI631" s="1"/>
      <c r="AJ631" s="36"/>
      <c r="AK631" s="36"/>
      <c r="AL631" s="1"/>
      <c r="AM631" s="1"/>
      <c r="AN631" s="1"/>
      <c r="AO631" s="1"/>
      <c r="AP631" s="36"/>
      <c r="AQ631" s="36"/>
      <c r="AR631" s="36"/>
      <c r="AS631" s="36"/>
      <c r="AT631" s="36"/>
      <c r="AU631" s="36"/>
      <c r="AV631" s="36"/>
      <c r="AW631" s="36"/>
      <c r="AX631" s="36"/>
      <c r="AY631" s="36"/>
      <c r="AZ631" s="36"/>
      <c r="BA631" s="36"/>
      <c r="BB631" s="36"/>
      <c r="BC631" s="36"/>
      <c r="BD631" s="36"/>
      <c r="BE631" s="36"/>
      <c r="BF631" s="36"/>
      <c r="BG631" s="36"/>
      <c r="BH631" s="36"/>
      <c r="BI631" s="36"/>
      <c r="BJ631" s="30"/>
      <c r="BK631" s="30"/>
      <c r="BL631" s="30"/>
      <c r="BM631" s="30"/>
      <c r="BN631" s="30"/>
      <c r="BO631" s="30"/>
      <c r="BP631" s="30"/>
      <c r="BQ631" s="30"/>
      <c r="BR631" s="30"/>
      <c r="BS631" s="30"/>
      <c r="BT631" s="30"/>
      <c r="BU631" s="30"/>
      <c r="BV631" s="30"/>
      <c r="BW631" s="30"/>
      <c r="BX631" s="30"/>
      <c r="BY631" s="30"/>
      <c r="BZ631" s="30"/>
      <c r="CA631" s="30"/>
      <c r="CB631" s="36"/>
      <c r="CC631" s="36"/>
      <c r="CD631" s="36"/>
      <c r="CE631" s="36"/>
      <c r="CF631" s="36"/>
      <c r="CG631" s="36"/>
      <c r="CH631" s="36"/>
      <c r="CI631" s="36"/>
      <c r="CJ631" s="36"/>
      <c r="CK631" s="36"/>
      <c r="CL631" s="36"/>
    </row>
    <row r="632" spans="24:90" x14ac:dyDescent="0.65">
      <c r="X632" s="1"/>
    </row>
    <row r="633" spans="24:90" x14ac:dyDescent="0.65">
      <c r="X633" s="1"/>
    </row>
    <row r="634" spans="24:90" x14ac:dyDescent="0.65">
      <c r="X634" s="1"/>
    </row>
    <row r="635" spans="24:90" x14ac:dyDescent="0.65">
      <c r="X635" s="1"/>
    </row>
  </sheetData>
  <mergeCells count="46">
    <mergeCell ref="BV35:BW35"/>
    <mergeCell ref="BV36:BW36"/>
    <mergeCell ref="BV37:BW37"/>
    <mergeCell ref="BV38:BW38"/>
    <mergeCell ref="BV39:BW39"/>
    <mergeCell ref="BP35:BQ35"/>
    <mergeCell ref="BP36:BQ36"/>
    <mergeCell ref="BP37:BQ37"/>
    <mergeCell ref="BP38:BQ38"/>
    <mergeCell ref="BP39:BQ39"/>
    <mergeCell ref="BJ35:BK35"/>
    <mergeCell ref="BJ36:BK36"/>
    <mergeCell ref="BJ37:BK37"/>
    <mergeCell ref="BJ38:BK38"/>
    <mergeCell ref="BJ39:BK39"/>
    <mergeCell ref="BD35:BE35"/>
    <mergeCell ref="BD36:BE36"/>
    <mergeCell ref="BD37:BE37"/>
    <mergeCell ref="BD38:BE38"/>
    <mergeCell ref="BD39:BE39"/>
    <mergeCell ref="AX35:AY35"/>
    <mergeCell ref="AX36:AY36"/>
    <mergeCell ref="AX37:AY37"/>
    <mergeCell ref="AX38:AY38"/>
    <mergeCell ref="AX39:AY39"/>
    <mergeCell ref="AR35:AS35"/>
    <mergeCell ref="AR36:AS36"/>
    <mergeCell ref="AR37:AS37"/>
    <mergeCell ref="AR38:AS38"/>
    <mergeCell ref="AR39:AS39"/>
    <mergeCell ref="AL35:AM35"/>
    <mergeCell ref="AL36:AM36"/>
    <mergeCell ref="AL37:AM37"/>
    <mergeCell ref="AL38:AM38"/>
    <mergeCell ref="AL39:AM39"/>
    <mergeCell ref="AF35:AG35"/>
    <mergeCell ref="AF36:AG36"/>
    <mergeCell ref="AF37:AG37"/>
    <mergeCell ref="AF38:AG38"/>
    <mergeCell ref="AF39:AG39"/>
    <mergeCell ref="Z35:AA35"/>
    <mergeCell ref="Z36:AA36"/>
    <mergeCell ref="Z37:AA37"/>
    <mergeCell ref="Z38:AA38"/>
    <mergeCell ref="Z39:AA39"/>
    <mergeCell ref="Q10:X10"/>
  </mergeCells>
  <phoneticPr fontId="3"/>
  <conditionalFormatting sqref="CK43:CK420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hyperlinks>
    <hyperlink ref="B9" r:id="rId1" xr:uid="{C92E103D-9A9F-4448-8411-712EA4B19A7A}"/>
  </hyperlinks>
  <pageMargins left="0.7" right="0.7" top="0.75" bottom="0.75" header="0.3" footer="0.3"/>
  <pageSetup paperSize="9" scale="12" fitToHeight="0" orientation="landscape" horizontalDpi="4294967293" verticalDpi="9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合成波のつくり方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skimu</dc:creator>
  <cp:lastModifiedBy>skimu</cp:lastModifiedBy>
  <cp:lastPrinted>2021-05-03T07:30:14Z</cp:lastPrinted>
  <dcterms:created xsi:type="dcterms:W3CDTF">2020-04-06T02:38:05Z</dcterms:created>
  <dcterms:modified xsi:type="dcterms:W3CDTF">2021-05-18T01:31:15Z</dcterms:modified>
</cp:coreProperties>
</file>